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'Лист1'!$A$1:$J$144</definedName>
  </definedNames>
  <calcPr fullCalcOnLoad="1"/>
</workbook>
</file>

<file path=xl/sharedStrings.xml><?xml version="1.0" encoding="utf-8"?>
<sst xmlns="http://schemas.openxmlformats.org/spreadsheetml/2006/main" count="152" uniqueCount="121">
  <si>
    <t xml:space="preserve">к решению Совета </t>
  </si>
  <si>
    <t>Каневского сельского поселения</t>
  </si>
  <si>
    <t>Каневского района</t>
  </si>
  <si>
    <t>Показатель, единица измерения</t>
  </si>
  <si>
    <t>2015 год</t>
  </si>
  <si>
    <t>в % к предыдущему году</t>
  </si>
  <si>
    <t>2016 год</t>
  </si>
  <si>
    <t>2017 год</t>
  </si>
  <si>
    <t>2018 год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</si>
  <si>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</si>
  <si>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</si>
  <si>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</si>
  <si>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</si>
  <si>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</si>
  <si>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</si>
  <si>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</si>
  <si>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</si>
  <si>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</si>
  <si>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</si>
  <si>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</si>
  <si>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</si>
  <si>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</si>
  <si>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млн. руб.</t>
  </si>
  <si>
    <t>Прибыль (убыток) – сальдо,  млн. руб.</t>
  </si>
  <si>
    <t>Фонд оплаты труда, млн. руб.</t>
  </si>
  <si>
    <t>Добыча полезных ископаемых (C), тыс.руб</t>
  </si>
  <si>
    <t>Обрабатывающие производства (D), млн.руб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</si>
  <si>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</si>
  <si>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</si>
  <si>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Газ природный, млн.куб.м</t>
  </si>
  <si>
    <t>Бытовые газовые плиты, тыс. шт.</t>
  </si>
  <si>
    <t>Плиты электрические, тыс. шт.</t>
  </si>
  <si>
    <t>Комбикорма, тыс. тонн</t>
  </si>
  <si>
    <t>Хлеб и хлебобулочные изделия, тыс. тонн</t>
  </si>
  <si>
    <t>Мясо в убойном весе, тонн</t>
  </si>
  <si>
    <t>Цельномолочная продукция, тонн</t>
  </si>
  <si>
    <t>Объем продукции сельского хозяйства всех категорий хозяйств, тыс. руб.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</si>
  <si>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</si>
  <si>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</si>
  <si>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</si>
  <si>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</si>
  <si>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</si>
  <si>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</si>
  <si>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</si>
  <si>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</si>
  <si>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</si>
  <si>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</si>
  <si>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</si>
  <si>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</si>
  <si>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</si>
  <si>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</si>
  <si>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</si>
  <si>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</si>
  <si>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</si>
  <si>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</si>
  <si>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</si>
  <si>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</si>
  <si>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</si>
  <si>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</si>
  <si>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</si>
  <si>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</si>
  <si>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</si>
  <si>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</si>
  <si>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</si>
  <si>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</si>
  <si>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</si>
  <si>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</si>
  <si>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</si>
  <si>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</si>
  <si>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Объем услуг транспорта, млн.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</si>
  <si>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</si>
  <si>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</si>
  <si>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</si>
  <si>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</si>
  <si>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</si>
  <si>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</si>
  <si>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</si>
  <si>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</si>
  <si>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</si>
  <si>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</si>
  <si>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</si>
  <si>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</si>
  <si>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</si>
  <si>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</si>
  <si>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</si>
  <si>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</si>
  <si>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</si>
  <si>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</si>
  <si>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</si>
  <si>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</si>
  <si>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</si>
  <si>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</si>
  <si>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</si>
  <si>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</si>
  <si>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</si>
  <si>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</si>
  <si>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</si>
  <si>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</si>
  <si>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</si>
  <si>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</si>
  <si>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</si>
  <si>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</si>
  <si>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</si>
  <si>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</si>
  <si>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</si>
  <si>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</si>
  <si>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</si>
  <si>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</si>
  <si>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</si>
  <si>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</si>
  <si>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значения: с твердым покрытием, км.</t>
  </si>
  <si>
    <t>в том числе с твердым порытием, км</t>
  </si>
  <si>
    <t>в том чсле в гравийном исполнении, км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</si>
  <si>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</si>
  <si>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</si>
  <si>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</si>
  <si>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Окружающая среда</t>
  </si>
  <si>
    <t>Количесво выбросов загрезняющих веществ в атмосферу от всех источников, в расчете на 1 жителя, кг</t>
  </si>
  <si>
    <t>ПРИЛОЖЕНИЕ № 1</t>
  </si>
  <si>
    <t>2019 год</t>
  </si>
  <si>
    <t>Идикативный план социально-экономического развития 
 Каневского сельского поселения Каневского района на 2017, 2018, 2019 годы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</si>
</sst>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40"/>
      <name val="Times New Roman"/>
      <family val="1"/>
    </font>
    <font>
      <sz val="10"/>
      <color indexed="40"/>
      <name val="Times New Roman"/>
      <family val="1"/>
    </font>
    <font>
      <sz val="10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11"/>
      <color rgb="FF00B0F0"/>
      <name val="Times New Roman"/>
      <family val="1"/>
    </font>
    <font>
      <sz val="10"/>
      <color theme="8"/>
      <name val="Times New Roman"/>
      <family val="1"/>
    </font>
    <font>
      <sz val="10"/>
      <color theme="3" tint="0.3999800086021423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 indent="1"/>
    </xf>
    <xf numFmtId="0" fontId="6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0" fontId="6" fillId="38" borderId="10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33" borderId="0" xfId="0" applyFont="1" applyFill="1" applyAlignment="1">
      <alignment/>
    </xf>
    <xf numFmtId="0" fontId="46" fillId="35" borderId="0" xfId="0" applyFont="1" applyFill="1" applyAlignment="1">
      <alignment/>
    </xf>
    <xf numFmtId="0" fontId="46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5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49" fillId="35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6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7" borderId="10" xfId="0" applyFont="1" applyFill="1" applyBorder="1" applyAlignment="1">
      <alignment horizontal="left" vertical="center" wrapText="1" inden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 indent="3"/>
    </xf>
    <xf numFmtId="0" fontId="5" fillId="37" borderId="10" xfId="0" applyFont="1" applyFill="1" applyBorder="1" applyAlignment="1">
      <alignment horizontal="left" vertical="center" wrapText="1" indent="5"/>
    </xf>
    <xf numFmtId="0" fontId="5" fillId="38" borderId="10" xfId="0" applyFont="1" applyFill="1" applyBorder="1" applyAlignment="1">
      <alignment wrapText="1"/>
    </xf>
    <xf numFmtId="0" fontId="5" fillId="38" borderId="10" xfId="0" applyFont="1" applyFill="1" applyBorder="1" applyAlignment="1">
      <alignment horizontal="left" vertical="center" wrapText="1" indent="1"/>
    </xf>
    <xf numFmtId="0" fontId="5" fillId="38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view="pageBreakPreview" zoomScaleSheetLayoutView="100" zoomScalePageLayoutView="0" workbookViewId="0" topLeftCell="A1">
      <selection activeCell="K78" sqref="K78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9.625" style="2" customWidth="1"/>
    <col min="4" max="4" width="9.375" style="3" customWidth="1"/>
    <col min="5" max="5" width="8.875" style="2" customWidth="1"/>
    <col min="6" max="6" width="9.75390625" style="3" customWidth="1"/>
    <col min="7" max="7" width="10.00390625" style="2" customWidth="1"/>
    <col min="8" max="16384" width="9.125" style="2" customWidth="1"/>
  </cols>
  <sheetData>
    <row r="1" spans="1:10" ht="15.75">
      <c r="A1" s="4"/>
      <c r="B1" s="4"/>
      <c r="C1" s="39"/>
      <c r="D1" s="39"/>
      <c r="E1" s="39"/>
      <c r="F1" s="39"/>
      <c r="G1" s="39" t="s">
        <v>118</v>
      </c>
      <c r="H1" s="39"/>
      <c r="I1" s="39"/>
      <c r="J1" s="39"/>
    </row>
    <row r="2" spans="1:10" ht="15.75">
      <c r="A2" s="4"/>
      <c r="B2" s="4"/>
      <c r="C2" s="39"/>
      <c r="D2" s="39"/>
      <c r="E2" s="39"/>
      <c r="F2" s="39"/>
      <c r="G2" s="39" t="s">
        <v>0</v>
      </c>
      <c r="H2" s="39"/>
      <c r="I2" s="39"/>
      <c r="J2" s="39"/>
    </row>
    <row r="3" spans="1:10" ht="15.75">
      <c r="A3" s="4"/>
      <c r="B3" s="4"/>
      <c r="C3" s="39"/>
      <c r="D3" s="39"/>
      <c r="E3" s="39"/>
      <c r="F3" s="39"/>
      <c r="G3" s="39" t="s">
        <v>1</v>
      </c>
      <c r="H3" s="39"/>
      <c r="I3" s="39"/>
      <c r="J3" s="39"/>
    </row>
    <row r="4" spans="1:10" ht="15.75">
      <c r="A4" s="4"/>
      <c r="B4" s="4"/>
      <c r="C4" s="39"/>
      <c r="D4" s="39"/>
      <c r="E4" s="39"/>
      <c r="F4" s="39"/>
      <c r="G4" s="39" t="s">
        <v>2</v>
      </c>
      <c r="H4" s="39"/>
      <c r="I4" s="39"/>
      <c r="J4" s="39"/>
    </row>
    <row r="5" spans="1:6" ht="15.75">
      <c r="A5" s="4"/>
      <c r="B5" s="4"/>
      <c r="C5" s="39"/>
      <c r="D5" s="39"/>
      <c r="E5" s="39"/>
      <c r="F5" s="39"/>
    </row>
    <row r="6" spans="1:6" ht="12.75">
      <c r="A6" s="4"/>
      <c r="B6" s="4"/>
      <c r="C6" s="5"/>
      <c r="D6" s="5"/>
      <c r="E6" s="5"/>
      <c r="F6" s="5"/>
    </row>
    <row r="7" spans="1:6" ht="12.75">
      <c r="A7" s="4"/>
      <c r="B7" s="4"/>
      <c r="C7" s="5"/>
      <c r="D7" s="5"/>
      <c r="E7" s="5"/>
      <c r="F7" s="5"/>
    </row>
    <row r="8" spans="1:6" ht="15.75" customHeight="1">
      <c r="A8" s="4"/>
      <c r="B8" s="4"/>
      <c r="C8" s="4"/>
      <c r="D8" s="4"/>
      <c r="E8" s="4"/>
      <c r="F8" s="4"/>
    </row>
    <row r="9" spans="1:10" ht="33" customHeight="1">
      <c r="A9" s="41" t="s">
        <v>120</v>
      </c>
      <c r="B9" s="41"/>
      <c r="C9" s="41"/>
      <c r="D9" s="41"/>
      <c r="E9" s="41"/>
      <c r="F9" s="41"/>
      <c r="G9" s="41"/>
      <c r="H9" s="41"/>
      <c r="I9" s="41"/>
      <c r="J9" s="41"/>
    </row>
    <row r="11" spans="1:10" ht="12.75" customHeight="1">
      <c r="A11" s="42" t="s">
        <v>3</v>
      </c>
      <c r="B11" s="6" t="s">
        <v>4</v>
      </c>
      <c r="C11" s="6" t="s">
        <v>6</v>
      </c>
      <c r="D11" s="43" t="s">
        <v>5</v>
      </c>
      <c r="E11" s="7" t="s">
        <v>7</v>
      </c>
      <c r="F11" s="43" t="s">
        <v>5</v>
      </c>
      <c r="G11" s="7" t="s">
        <v>8</v>
      </c>
      <c r="H11" s="43" t="s">
        <v>5</v>
      </c>
      <c r="I11" s="7" t="s">
        <v>119</v>
      </c>
      <c r="J11" s="43" t="s">
        <v>5</v>
      </c>
    </row>
    <row r="12" spans="1:10" ht="24" customHeight="1">
      <c r="A12" s="42"/>
      <c r="B12" s="6" t="s">
        <v>9</v>
      </c>
      <c r="C12" s="6" t="s">
        <v>10</v>
      </c>
      <c r="D12" s="43"/>
      <c r="E12" s="6" t="s">
        <v>11</v>
      </c>
      <c r="F12" s="43"/>
      <c r="G12" s="6" t="s">
        <v>11</v>
      </c>
      <c r="H12" s="43"/>
      <c r="I12" s="6" t="s">
        <v>11</v>
      </c>
      <c r="J12" s="43"/>
    </row>
    <row r="13" spans="1:11" s="27" customFormat="1" ht="27.75" customHeight="1">
      <c r="A13" s="14" t="s">
        <v>12</v>
      </c>
      <c r="B13" s="15">
        <v>48.012</v>
      </c>
      <c r="C13" s="15">
        <v>48.013</v>
      </c>
      <c r="D13" s="16">
        <f>C13/B13*100</f>
        <v>100.00208281263016</v>
      </c>
      <c r="E13" s="15">
        <v>48.013</v>
      </c>
      <c r="F13" s="16">
        <f>E13/C13*100</f>
        <v>100</v>
      </c>
      <c r="G13" s="15">
        <v>48.013</v>
      </c>
      <c r="H13" s="16">
        <f>G13/E13*100</f>
        <v>100</v>
      </c>
      <c r="I13" s="15">
        <v>48.013</v>
      </c>
      <c r="J13" s="16">
        <f>I13/G13*100</f>
        <v>100</v>
      </c>
      <c r="K13" s="8"/>
    </row>
    <row r="14" spans="1:11" s="27" customFormat="1" ht="30">
      <c r="A14" s="14" t="s">
        <v>13</v>
      </c>
      <c r="B14" s="15">
        <v>16.9</v>
      </c>
      <c r="C14" s="15">
        <v>17.57</v>
      </c>
      <c r="D14" s="16">
        <f aca="true" t="shared" si="0" ref="D14:D76">C14/B14*100</f>
        <v>103.96449704142012</v>
      </c>
      <c r="E14" s="15">
        <v>18.19</v>
      </c>
      <c r="F14" s="16">
        <f aca="true" t="shared" si="1" ref="F14:F76">E14/C14*100</f>
        <v>103.5287421741605</v>
      </c>
      <c r="G14" s="15">
        <v>19.1</v>
      </c>
      <c r="H14" s="16">
        <f aca="true" t="shared" si="2" ref="H14:H76">G14/E14*100</f>
        <v>105.00274876305662</v>
      </c>
      <c r="I14" s="15">
        <v>20.5</v>
      </c>
      <c r="J14" s="16">
        <f aca="true" t="shared" si="3" ref="J14:J76">I14/G14*100</f>
        <v>107.32984293193716</v>
      </c>
      <c r="K14" s="8"/>
    </row>
    <row r="15" spans="1:11" s="27" customFormat="1" ht="15">
      <c r="A15" s="14" t="s">
        <v>14</v>
      </c>
      <c r="B15" s="15">
        <v>24</v>
      </c>
      <c r="C15" s="15">
        <v>24</v>
      </c>
      <c r="D15" s="16">
        <f t="shared" si="0"/>
        <v>100</v>
      </c>
      <c r="E15" s="15">
        <v>24</v>
      </c>
      <c r="F15" s="16">
        <f t="shared" si="1"/>
        <v>100</v>
      </c>
      <c r="G15" s="15">
        <v>24</v>
      </c>
      <c r="H15" s="16">
        <f t="shared" si="2"/>
        <v>100</v>
      </c>
      <c r="I15" s="15">
        <v>24</v>
      </c>
      <c r="J15" s="16">
        <f t="shared" si="3"/>
        <v>100</v>
      </c>
      <c r="K15" s="8"/>
    </row>
    <row r="16" spans="1:11" s="27" customFormat="1" ht="15">
      <c r="A16" s="14" t="s">
        <v>15</v>
      </c>
      <c r="B16" s="15">
        <v>15.4</v>
      </c>
      <c r="C16" s="15">
        <v>15.4</v>
      </c>
      <c r="D16" s="16">
        <f t="shared" si="0"/>
        <v>100</v>
      </c>
      <c r="E16" s="15">
        <v>15.4</v>
      </c>
      <c r="F16" s="16">
        <f t="shared" si="1"/>
        <v>100</v>
      </c>
      <c r="G16" s="15">
        <v>15.4</v>
      </c>
      <c r="H16" s="16">
        <f t="shared" si="2"/>
        <v>100</v>
      </c>
      <c r="I16" s="15">
        <v>15.4</v>
      </c>
      <c r="J16" s="16">
        <f t="shared" si="3"/>
        <v>100</v>
      </c>
      <c r="K16" s="8"/>
    </row>
    <row r="17" spans="1:11" s="27" customFormat="1" ht="28.5" customHeight="1">
      <c r="A17" s="14" t="s">
        <v>16</v>
      </c>
      <c r="B17" s="15">
        <v>21.6</v>
      </c>
      <c r="C17" s="15">
        <v>23.02</v>
      </c>
      <c r="D17" s="16">
        <f t="shared" si="0"/>
        <v>106.57407407407406</v>
      </c>
      <c r="E17" s="15">
        <v>23.8</v>
      </c>
      <c r="F17" s="16">
        <f t="shared" si="1"/>
        <v>103.38835794960903</v>
      </c>
      <c r="G17" s="15">
        <v>24.7</v>
      </c>
      <c r="H17" s="16">
        <f t="shared" si="2"/>
        <v>103.781512605042</v>
      </c>
      <c r="I17" s="15">
        <v>25.63</v>
      </c>
      <c r="J17" s="16">
        <f t="shared" si="3"/>
        <v>103.76518218623482</v>
      </c>
      <c r="K17" s="8"/>
    </row>
    <row r="18" spans="1:11" s="27" customFormat="1" ht="28.5" customHeight="1">
      <c r="A18" s="14" t="s">
        <v>17</v>
      </c>
      <c r="B18" s="15">
        <v>21.8</v>
      </c>
      <c r="C18" s="15">
        <v>21.8</v>
      </c>
      <c r="D18" s="16">
        <f t="shared" si="0"/>
        <v>100</v>
      </c>
      <c r="E18" s="15">
        <v>21.8</v>
      </c>
      <c r="F18" s="16">
        <f t="shared" si="1"/>
        <v>100</v>
      </c>
      <c r="G18" s="15">
        <v>21.8</v>
      </c>
      <c r="H18" s="16">
        <f t="shared" si="2"/>
        <v>100</v>
      </c>
      <c r="I18" s="15">
        <v>21.8</v>
      </c>
      <c r="J18" s="16">
        <f t="shared" si="3"/>
        <v>100</v>
      </c>
      <c r="K18" s="8"/>
    </row>
    <row r="19" spans="1:11" s="27" customFormat="1" ht="28.5" customHeight="1">
      <c r="A19" s="44" t="s">
        <v>18</v>
      </c>
      <c r="B19" s="15">
        <v>7.5</v>
      </c>
      <c r="C19" s="15">
        <v>7.7</v>
      </c>
      <c r="D19" s="16">
        <f t="shared" si="0"/>
        <v>102.66666666666666</v>
      </c>
      <c r="E19" s="15">
        <v>7.8</v>
      </c>
      <c r="F19" s="16">
        <f t="shared" si="1"/>
        <v>101.29870129870129</v>
      </c>
      <c r="G19" s="15">
        <v>7.8</v>
      </c>
      <c r="H19" s="16">
        <f t="shared" si="2"/>
        <v>100</v>
      </c>
      <c r="I19" s="15">
        <v>8</v>
      </c>
      <c r="J19" s="16">
        <f t="shared" si="3"/>
        <v>102.56410256410258</v>
      </c>
      <c r="K19" s="8"/>
    </row>
    <row r="20" spans="1:11" s="32" customFormat="1" ht="15">
      <c r="A20" s="45" t="s">
        <v>19</v>
      </c>
      <c r="B20" s="17">
        <v>196</v>
      </c>
      <c r="C20" s="17">
        <v>200</v>
      </c>
      <c r="D20" s="18">
        <f t="shared" si="0"/>
        <v>102.04081632653062</v>
      </c>
      <c r="E20" s="17">
        <v>200</v>
      </c>
      <c r="F20" s="18">
        <f t="shared" si="1"/>
        <v>100</v>
      </c>
      <c r="G20" s="17">
        <v>200</v>
      </c>
      <c r="H20" s="18">
        <f t="shared" si="2"/>
        <v>100</v>
      </c>
      <c r="I20" s="17">
        <v>200</v>
      </c>
      <c r="J20" s="18">
        <f t="shared" si="3"/>
        <v>100</v>
      </c>
      <c r="K20" s="9"/>
    </row>
    <row r="21" spans="1:11" s="32" customFormat="1" ht="28.5" customHeight="1">
      <c r="A21" s="46" t="s">
        <v>20</v>
      </c>
      <c r="B21" s="17">
        <v>0.7</v>
      </c>
      <c r="C21" s="17">
        <v>0.8</v>
      </c>
      <c r="D21" s="18">
        <f t="shared" si="0"/>
        <v>114.2857142857143</v>
      </c>
      <c r="E21" s="17">
        <v>0.8</v>
      </c>
      <c r="F21" s="18">
        <f t="shared" si="1"/>
        <v>100</v>
      </c>
      <c r="G21" s="17">
        <v>0.8</v>
      </c>
      <c r="H21" s="18">
        <f t="shared" si="2"/>
        <v>100</v>
      </c>
      <c r="I21" s="17">
        <v>0.8</v>
      </c>
      <c r="J21" s="18">
        <f t="shared" si="3"/>
        <v>100</v>
      </c>
      <c r="K21" s="9"/>
    </row>
    <row r="22" spans="1:11" s="27" customFormat="1" ht="15">
      <c r="A22" s="14" t="s">
        <v>21</v>
      </c>
      <c r="B22" s="15">
        <v>386.077</v>
      </c>
      <c r="C22" s="15">
        <v>323.06</v>
      </c>
      <c r="D22" s="16">
        <f t="shared" si="0"/>
        <v>83.67760835273793</v>
      </c>
      <c r="E22" s="15">
        <v>323.06</v>
      </c>
      <c r="F22" s="16">
        <f t="shared" si="1"/>
        <v>100</v>
      </c>
      <c r="G22" s="15">
        <v>323.06</v>
      </c>
      <c r="H22" s="16">
        <f t="shared" si="2"/>
        <v>100</v>
      </c>
      <c r="I22" s="15">
        <v>323.06</v>
      </c>
      <c r="J22" s="16">
        <f t="shared" si="3"/>
        <v>100</v>
      </c>
      <c r="K22" s="8"/>
    </row>
    <row r="23" spans="1:11" s="27" customFormat="1" ht="15">
      <c r="A23" s="14" t="s">
        <v>22</v>
      </c>
      <c r="B23" s="15">
        <v>14.01</v>
      </c>
      <c r="C23" s="15">
        <v>14.5</v>
      </c>
      <c r="D23" s="16">
        <f t="shared" si="0"/>
        <v>103.49750178443968</v>
      </c>
      <c r="E23" s="15">
        <v>14.5</v>
      </c>
      <c r="F23" s="16">
        <f t="shared" si="1"/>
        <v>100</v>
      </c>
      <c r="G23" s="15">
        <v>14.5</v>
      </c>
      <c r="H23" s="16">
        <f t="shared" si="2"/>
        <v>100</v>
      </c>
      <c r="I23" s="15">
        <v>14.5</v>
      </c>
      <c r="J23" s="16">
        <f t="shared" si="3"/>
        <v>100</v>
      </c>
      <c r="K23" s="8"/>
    </row>
    <row r="24" spans="1:11" s="27" customFormat="1" ht="15">
      <c r="A24" s="14" t="s">
        <v>23</v>
      </c>
      <c r="B24" s="15">
        <f>SUM(B22-B23)</f>
        <v>372.067</v>
      </c>
      <c r="C24" s="15">
        <f>SUM(C22-C23)</f>
        <v>308.56</v>
      </c>
      <c r="D24" s="16">
        <f t="shared" si="0"/>
        <v>82.93130000779429</v>
      </c>
      <c r="E24" s="15">
        <f>SUM(E22-E23)</f>
        <v>308.56</v>
      </c>
      <c r="F24" s="16">
        <f t="shared" si="1"/>
        <v>100</v>
      </c>
      <c r="G24" s="15">
        <f>SUM(G22-G23)</f>
        <v>308.56</v>
      </c>
      <c r="H24" s="16">
        <f t="shared" si="2"/>
        <v>100</v>
      </c>
      <c r="I24" s="15">
        <f>SUM(I22-I23)</f>
        <v>308.56</v>
      </c>
      <c r="J24" s="16">
        <f t="shared" si="3"/>
        <v>100</v>
      </c>
      <c r="K24" s="8"/>
    </row>
    <row r="25" spans="1:11" s="27" customFormat="1" ht="15">
      <c r="A25" s="14" t="s">
        <v>24</v>
      </c>
      <c r="B25" s="15">
        <v>3129</v>
      </c>
      <c r="C25" s="15">
        <v>3254.16</v>
      </c>
      <c r="D25" s="16">
        <f t="shared" si="0"/>
        <v>104</v>
      </c>
      <c r="E25" s="15">
        <v>3381.07</v>
      </c>
      <c r="F25" s="16">
        <f t="shared" si="1"/>
        <v>103.89993116503184</v>
      </c>
      <c r="G25" s="15">
        <v>3523.08</v>
      </c>
      <c r="H25" s="16">
        <f t="shared" si="2"/>
        <v>104.20014965676545</v>
      </c>
      <c r="I25" s="15">
        <v>3646.38</v>
      </c>
      <c r="J25" s="16">
        <f t="shared" si="3"/>
        <v>103.49977860281345</v>
      </c>
      <c r="K25" s="8"/>
    </row>
    <row r="26" spans="1:11" s="28" customFormat="1" ht="15">
      <c r="A26" s="47" t="s">
        <v>25</v>
      </c>
      <c r="B26" s="17">
        <v>4479322</v>
      </c>
      <c r="C26" s="17">
        <v>4806313</v>
      </c>
      <c r="D26" s="18">
        <f t="shared" si="0"/>
        <v>107.30001102845475</v>
      </c>
      <c r="E26" s="17">
        <v>4998708</v>
      </c>
      <c r="F26" s="18">
        <f t="shared" si="1"/>
        <v>104.0029644344844</v>
      </c>
      <c r="G26" s="17">
        <v>4808757</v>
      </c>
      <c r="H26" s="18">
        <f t="shared" si="2"/>
        <v>96.19999807950374</v>
      </c>
      <c r="I26" s="17">
        <v>5275207</v>
      </c>
      <c r="J26" s="18">
        <f t="shared" si="3"/>
        <v>109.7000118741704</v>
      </c>
      <c r="K26" s="48"/>
    </row>
    <row r="27" spans="1:11" s="29" customFormat="1" ht="14.25" customHeight="1">
      <c r="A27" s="49" t="s">
        <v>26</v>
      </c>
      <c r="B27" s="15">
        <v>962.22</v>
      </c>
      <c r="C27" s="15">
        <v>993.01</v>
      </c>
      <c r="D27" s="16">
        <f t="shared" si="0"/>
        <v>103.1998919166095</v>
      </c>
      <c r="E27" s="15">
        <v>1029.75</v>
      </c>
      <c r="F27" s="16">
        <f t="shared" si="1"/>
        <v>103.69986203562904</v>
      </c>
      <c r="G27" s="15">
        <v>1029.74</v>
      </c>
      <c r="H27" s="16">
        <f t="shared" si="2"/>
        <v>99.9990288905074</v>
      </c>
      <c r="I27" s="15">
        <v>1092.55</v>
      </c>
      <c r="J27" s="16">
        <f t="shared" si="3"/>
        <v>106.09959795676578</v>
      </c>
      <c r="K27" s="50"/>
    </row>
    <row r="28" spans="1:11" s="29" customFormat="1" ht="27.75" customHeight="1">
      <c r="A28" s="44" t="s">
        <v>27</v>
      </c>
      <c r="B28" s="15">
        <v>881730</v>
      </c>
      <c r="C28" s="15">
        <v>969021</v>
      </c>
      <c r="D28" s="16">
        <f t="shared" si="0"/>
        <v>109.89996937838113</v>
      </c>
      <c r="E28" s="15">
        <v>1060109</v>
      </c>
      <c r="F28" s="16">
        <f t="shared" si="1"/>
        <v>109.40000268312038</v>
      </c>
      <c r="G28" s="15">
        <v>1157639</v>
      </c>
      <c r="H28" s="16">
        <f t="shared" si="2"/>
        <v>109.19999735876216</v>
      </c>
      <c r="I28" s="15">
        <v>1239832</v>
      </c>
      <c r="J28" s="16">
        <f t="shared" si="3"/>
        <v>107.10005450749327</v>
      </c>
      <c r="K28" s="50"/>
    </row>
    <row r="29" spans="1:10" s="8" customFormat="1" ht="27.75" customHeight="1">
      <c r="A29" s="19" t="s">
        <v>28</v>
      </c>
      <c r="B29" s="15"/>
      <c r="C29" s="15"/>
      <c r="D29" s="16"/>
      <c r="E29" s="15"/>
      <c r="F29" s="16"/>
      <c r="G29" s="15"/>
      <c r="H29" s="16"/>
      <c r="I29" s="15"/>
      <c r="J29" s="16"/>
    </row>
    <row r="30" spans="1:11" s="27" customFormat="1" ht="14.25" customHeight="1">
      <c r="A30" s="14" t="s">
        <v>29</v>
      </c>
      <c r="B30" s="15">
        <v>330</v>
      </c>
      <c r="C30" s="15">
        <v>359.7</v>
      </c>
      <c r="D30" s="16">
        <f t="shared" si="0"/>
        <v>108.99999999999999</v>
      </c>
      <c r="E30" s="15">
        <v>369.1</v>
      </c>
      <c r="F30" s="16">
        <f t="shared" si="1"/>
        <v>102.61328885182097</v>
      </c>
      <c r="G30" s="15">
        <v>403.06</v>
      </c>
      <c r="H30" s="16">
        <f t="shared" si="2"/>
        <v>109.20075860200487</v>
      </c>
      <c r="I30" s="15">
        <v>431.6</v>
      </c>
      <c r="J30" s="16">
        <f t="shared" si="3"/>
        <v>107.08083163796954</v>
      </c>
      <c r="K30" s="8"/>
    </row>
    <row r="31" spans="1:11" s="26" customFormat="1" ht="14.25" customHeight="1">
      <c r="A31" s="46" t="s">
        <v>30</v>
      </c>
      <c r="B31" s="17">
        <v>146</v>
      </c>
      <c r="C31" s="17">
        <v>148</v>
      </c>
      <c r="D31" s="18">
        <f t="shared" si="0"/>
        <v>101.36986301369863</v>
      </c>
      <c r="E31" s="17">
        <v>154.3</v>
      </c>
      <c r="F31" s="18">
        <f t="shared" si="1"/>
        <v>104.25675675675676</v>
      </c>
      <c r="G31" s="17">
        <v>154.3</v>
      </c>
      <c r="H31" s="18">
        <f t="shared" si="2"/>
        <v>100</v>
      </c>
      <c r="I31" s="17">
        <v>154.3</v>
      </c>
      <c r="J31" s="18">
        <f t="shared" si="3"/>
        <v>100</v>
      </c>
      <c r="K31" s="9"/>
    </row>
    <row r="32" spans="1:11" s="26" customFormat="1" ht="14.25" customHeight="1">
      <c r="A32" s="46" t="s">
        <v>31</v>
      </c>
      <c r="B32" s="17">
        <v>24.5</v>
      </c>
      <c r="C32" s="17">
        <v>24.6</v>
      </c>
      <c r="D32" s="18">
        <f t="shared" si="0"/>
        <v>100.40816326530613</v>
      </c>
      <c r="E32" s="17">
        <v>25</v>
      </c>
      <c r="F32" s="18">
        <f t="shared" si="1"/>
        <v>101.62601626016259</v>
      </c>
      <c r="G32" s="17">
        <v>25</v>
      </c>
      <c r="H32" s="18">
        <f t="shared" si="2"/>
        <v>100</v>
      </c>
      <c r="I32" s="17">
        <v>25</v>
      </c>
      <c r="J32" s="18">
        <f t="shared" si="3"/>
        <v>100</v>
      </c>
      <c r="K32" s="9"/>
    </row>
    <row r="33" spans="1:11" s="27" customFormat="1" ht="14.25" customHeight="1">
      <c r="A33" s="14" t="s">
        <v>32</v>
      </c>
      <c r="B33" s="15">
        <v>17.35</v>
      </c>
      <c r="C33" s="15">
        <v>18.39</v>
      </c>
      <c r="D33" s="16">
        <f t="shared" si="0"/>
        <v>105.99423631123919</v>
      </c>
      <c r="E33" s="15">
        <v>19.23</v>
      </c>
      <c r="F33" s="16">
        <f t="shared" si="1"/>
        <v>104.56769983686786</v>
      </c>
      <c r="G33" s="15">
        <v>19.37</v>
      </c>
      <c r="H33" s="16">
        <f t="shared" si="2"/>
        <v>100.72802912116485</v>
      </c>
      <c r="I33" s="15">
        <v>26.27</v>
      </c>
      <c r="J33" s="16">
        <f t="shared" si="3"/>
        <v>135.62209602478057</v>
      </c>
      <c r="K33" s="8"/>
    </row>
    <row r="34" spans="1:11" s="27" customFormat="1" ht="14.25" customHeight="1">
      <c r="A34" s="14" t="s">
        <v>33</v>
      </c>
      <c r="B34" s="15">
        <v>1938</v>
      </c>
      <c r="C34" s="15">
        <v>2039</v>
      </c>
      <c r="D34" s="16">
        <f t="shared" si="0"/>
        <v>105.21155830753355</v>
      </c>
      <c r="E34" s="15">
        <v>2124</v>
      </c>
      <c r="F34" s="16">
        <f t="shared" si="1"/>
        <v>104.1687101520353</v>
      </c>
      <c r="G34" s="15">
        <v>2198</v>
      </c>
      <c r="H34" s="16">
        <f t="shared" si="2"/>
        <v>103.48399246704332</v>
      </c>
      <c r="I34" s="15">
        <v>2295</v>
      </c>
      <c r="J34" s="16">
        <f t="shared" si="3"/>
        <v>104.41310282074613</v>
      </c>
      <c r="K34" s="8"/>
    </row>
    <row r="35" spans="1:11" s="27" customFormat="1" ht="14.25" customHeight="1">
      <c r="A35" s="14" t="s">
        <v>34</v>
      </c>
      <c r="B35" s="15">
        <v>940</v>
      </c>
      <c r="C35" s="15">
        <v>989</v>
      </c>
      <c r="D35" s="16">
        <f t="shared" si="0"/>
        <v>105.21276595744682</v>
      </c>
      <c r="E35" s="15">
        <v>1030</v>
      </c>
      <c r="F35" s="16">
        <f t="shared" si="1"/>
        <v>104.14560161779576</v>
      </c>
      <c r="G35" s="15">
        <v>1069</v>
      </c>
      <c r="H35" s="16">
        <f t="shared" si="2"/>
        <v>103.78640776699028</v>
      </c>
      <c r="I35" s="15">
        <v>1112</v>
      </c>
      <c r="J35" s="16">
        <f t="shared" si="3"/>
        <v>104.022450888681</v>
      </c>
      <c r="K35" s="8"/>
    </row>
    <row r="36" spans="1:11" s="27" customFormat="1" ht="14.25" customHeight="1">
      <c r="A36" s="14" t="s">
        <v>35</v>
      </c>
      <c r="B36" s="15">
        <v>5011</v>
      </c>
      <c r="C36" s="15">
        <v>5271</v>
      </c>
      <c r="D36" s="16">
        <f t="shared" si="0"/>
        <v>105.18858511275195</v>
      </c>
      <c r="E36" s="15">
        <v>5492</v>
      </c>
      <c r="F36" s="16">
        <f t="shared" si="1"/>
        <v>104.19275279833049</v>
      </c>
      <c r="G36" s="15">
        <v>5701</v>
      </c>
      <c r="H36" s="16">
        <f t="shared" si="2"/>
        <v>103.8055353241078</v>
      </c>
      <c r="I36" s="15">
        <v>5929</v>
      </c>
      <c r="J36" s="16">
        <f t="shared" si="3"/>
        <v>103.99929836870724</v>
      </c>
      <c r="K36" s="8"/>
    </row>
    <row r="37" spans="1:11" s="27" customFormat="1" ht="30">
      <c r="A37" s="20" t="s">
        <v>36</v>
      </c>
      <c r="B37" s="15">
        <v>4078235</v>
      </c>
      <c r="C37" s="15">
        <v>4290303</v>
      </c>
      <c r="D37" s="16">
        <f t="shared" si="0"/>
        <v>105.19999460550949</v>
      </c>
      <c r="E37" s="15">
        <v>4470496</v>
      </c>
      <c r="F37" s="16">
        <f t="shared" si="1"/>
        <v>104.20000638649532</v>
      </c>
      <c r="G37" s="15">
        <v>4640375</v>
      </c>
      <c r="H37" s="16">
        <f t="shared" si="2"/>
        <v>103.80000340007014</v>
      </c>
      <c r="I37" s="15">
        <v>4825990</v>
      </c>
      <c r="J37" s="16">
        <f t="shared" si="3"/>
        <v>104</v>
      </c>
      <c r="K37" s="8"/>
    </row>
    <row r="38" spans="1:11" s="27" customFormat="1" ht="15" customHeight="1">
      <c r="A38" s="21" t="s">
        <v>37</v>
      </c>
      <c r="B38" s="15">
        <v>3017255</v>
      </c>
      <c r="C38" s="15">
        <v>3174152</v>
      </c>
      <c r="D38" s="16">
        <f t="shared" si="0"/>
        <v>105.19999138289604</v>
      </c>
      <c r="E38" s="15">
        <v>3307467</v>
      </c>
      <c r="F38" s="16">
        <f t="shared" si="1"/>
        <v>104.20001940675809</v>
      </c>
      <c r="G38" s="15">
        <v>3433150</v>
      </c>
      <c r="H38" s="16">
        <f t="shared" si="2"/>
        <v>103.79997744497527</v>
      </c>
      <c r="I38" s="15">
        <v>3570476</v>
      </c>
      <c r="J38" s="16">
        <f t="shared" si="3"/>
        <v>104</v>
      </c>
      <c r="K38" s="8"/>
    </row>
    <row r="39" spans="1:11" s="27" customFormat="1" ht="29.25" customHeight="1">
      <c r="A39" s="21" t="s">
        <v>38</v>
      </c>
      <c r="B39" s="15">
        <v>862590</v>
      </c>
      <c r="C39" s="15">
        <v>907445</v>
      </c>
      <c r="D39" s="16">
        <f t="shared" si="0"/>
        <v>105.20003709757822</v>
      </c>
      <c r="E39" s="15">
        <v>945557</v>
      </c>
      <c r="F39" s="16">
        <f t="shared" si="1"/>
        <v>104.1999239623338</v>
      </c>
      <c r="G39" s="15">
        <v>981489</v>
      </c>
      <c r="H39" s="16">
        <f t="shared" si="2"/>
        <v>103.80008820198042</v>
      </c>
      <c r="I39" s="15">
        <v>1020749</v>
      </c>
      <c r="J39" s="16">
        <f t="shared" si="3"/>
        <v>104.00004482984527</v>
      </c>
      <c r="K39" s="8"/>
    </row>
    <row r="40" spans="1:11" s="27" customFormat="1" ht="17.25" customHeight="1">
      <c r="A40" s="21" t="s">
        <v>39</v>
      </c>
      <c r="B40" s="15">
        <f>SUM(B37-B38-B39)</f>
        <v>198390</v>
      </c>
      <c r="C40" s="15">
        <f>SUM(C37-C38-C39)</f>
        <v>208706</v>
      </c>
      <c r="D40" s="16">
        <f t="shared" si="0"/>
        <v>105.19985886385403</v>
      </c>
      <c r="E40" s="15">
        <f>SUM(E37-E38-E39)</f>
        <v>217472</v>
      </c>
      <c r="F40" s="16">
        <f t="shared" si="1"/>
        <v>104.20016674173237</v>
      </c>
      <c r="G40" s="15">
        <f>SUM(G37-G38-G39)</f>
        <v>225736</v>
      </c>
      <c r="H40" s="16">
        <f t="shared" si="2"/>
        <v>103.80002942907593</v>
      </c>
      <c r="I40" s="15">
        <f>SUM(I37-I38-I39)</f>
        <v>234765</v>
      </c>
      <c r="J40" s="16">
        <f t="shared" si="3"/>
        <v>103.99980508204274</v>
      </c>
      <c r="K40" s="8"/>
    </row>
    <row r="41" spans="1:10" s="8" customFormat="1" ht="28.5">
      <c r="A41" s="19" t="s">
        <v>40</v>
      </c>
      <c r="B41" s="15"/>
      <c r="C41" s="15"/>
      <c r="D41" s="16"/>
      <c r="E41" s="15"/>
      <c r="F41" s="16"/>
      <c r="G41" s="15"/>
      <c r="H41" s="16"/>
      <c r="I41" s="15"/>
      <c r="J41" s="16"/>
    </row>
    <row r="42" spans="1:11" s="30" customFormat="1" ht="15" customHeight="1">
      <c r="A42" s="46" t="s">
        <v>41</v>
      </c>
      <c r="B42" s="17">
        <v>99</v>
      </c>
      <c r="C42" s="17">
        <v>100</v>
      </c>
      <c r="D42" s="18">
        <f t="shared" si="0"/>
        <v>101.01010101010101</v>
      </c>
      <c r="E42" s="17">
        <v>100</v>
      </c>
      <c r="F42" s="18">
        <f t="shared" si="1"/>
        <v>100</v>
      </c>
      <c r="G42" s="17">
        <v>100</v>
      </c>
      <c r="H42" s="18">
        <f t="shared" si="2"/>
        <v>100</v>
      </c>
      <c r="I42" s="17">
        <v>101</v>
      </c>
      <c r="J42" s="18">
        <f t="shared" si="3"/>
        <v>101</v>
      </c>
      <c r="K42" s="10"/>
    </row>
    <row r="43" spans="1:11" s="30" customFormat="1" ht="15">
      <c r="A43" s="46" t="s">
        <v>42</v>
      </c>
      <c r="B43" s="17">
        <v>35</v>
      </c>
      <c r="C43" s="17">
        <v>35</v>
      </c>
      <c r="D43" s="18">
        <f t="shared" si="0"/>
        <v>100</v>
      </c>
      <c r="E43" s="17">
        <v>34</v>
      </c>
      <c r="F43" s="18">
        <f t="shared" si="1"/>
        <v>97.14285714285714</v>
      </c>
      <c r="G43" s="17">
        <v>35</v>
      </c>
      <c r="H43" s="18">
        <f t="shared" si="2"/>
        <v>102.94117647058823</v>
      </c>
      <c r="I43" s="17">
        <v>35.2</v>
      </c>
      <c r="J43" s="18">
        <f t="shared" si="3"/>
        <v>100.57142857142858</v>
      </c>
      <c r="K43" s="10"/>
    </row>
    <row r="44" spans="1:11" s="30" customFormat="1" ht="15">
      <c r="A44" s="46" t="s">
        <v>43</v>
      </c>
      <c r="B44" s="17">
        <v>0</v>
      </c>
      <c r="C44" s="17">
        <v>0</v>
      </c>
      <c r="D44" s="18">
        <v>0</v>
      </c>
      <c r="E44" s="17">
        <v>0</v>
      </c>
      <c r="F44" s="18">
        <v>0</v>
      </c>
      <c r="G44" s="17">
        <v>0</v>
      </c>
      <c r="H44" s="18">
        <v>0</v>
      </c>
      <c r="I44" s="17">
        <v>0</v>
      </c>
      <c r="J44" s="18">
        <v>0</v>
      </c>
      <c r="K44" s="10"/>
    </row>
    <row r="45" spans="1:11" s="30" customFormat="1" ht="15">
      <c r="A45" s="46" t="s">
        <v>44</v>
      </c>
      <c r="B45" s="17">
        <v>99</v>
      </c>
      <c r="C45" s="17">
        <v>99</v>
      </c>
      <c r="D45" s="18">
        <f t="shared" si="0"/>
        <v>100</v>
      </c>
      <c r="E45" s="17">
        <v>100</v>
      </c>
      <c r="F45" s="18">
        <f t="shared" si="1"/>
        <v>101.01010101010101</v>
      </c>
      <c r="G45" s="17">
        <v>99</v>
      </c>
      <c r="H45" s="18">
        <f t="shared" si="2"/>
        <v>99</v>
      </c>
      <c r="I45" s="17">
        <v>99</v>
      </c>
      <c r="J45" s="18">
        <f t="shared" si="3"/>
        <v>100</v>
      </c>
      <c r="K45" s="10"/>
    </row>
    <row r="46" spans="1:11" s="30" customFormat="1" ht="15">
      <c r="A46" s="46" t="s">
        <v>45</v>
      </c>
      <c r="B46" s="17">
        <v>14.149</v>
      </c>
      <c r="C46" s="17">
        <v>14</v>
      </c>
      <c r="D46" s="18">
        <f t="shared" si="0"/>
        <v>98.94692204396071</v>
      </c>
      <c r="E46" s="17">
        <v>14</v>
      </c>
      <c r="F46" s="18">
        <f t="shared" si="1"/>
        <v>100</v>
      </c>
      <c r="G46" s="17">
        <v>14</v>
      </c>
      <c r="H46" s="18">
        <f t="shared" si="2"/>
        <v>100</v>
      </c>
      <c r="I46" s="17">
        <v>14</v>
      </c>
      <c r="J46" s="18">
        <f t="shared" si="3"/>
        <v>100</v>
      </c>
      <c r="K46" s="10"/>
    </row>
    <row r="47" spans="1:11" s="30" customFormat="1" ht="15">
      <c r="A47" s="46" t="s">
        <v>46</v>
      </c>
      <c r="B47" s="17">
        <f>SUM(B48:B49)+1</f>
        <v>5.38</v>
      </c>
      <c r="C47" s="17">
        <f>SUM(C48:C49)+1</f>
        <v>5.38</v>
      </c>
      <c r="D47" s="18">
        <f t="shared" si="0"/>
        <v>100</v>
      </c>
      <c r="E47" s="17">
        <f>SUM(E48:E49)+1</f>
        <v>5.38</v>
      </c>
      <c r="F47" s="18">
        <f t="shared" si="1"/>
        <v>100</v>
      </c>
      <c r="G47" s="17">
        <f>SUM(G48:G49)+1</f>
        <v>5.38</v>
      </c>
      <c r="H47" s="18">
        <f t="shared" si="2"/>
        <v>100</v>
      </c>
      <c r="I47" s="17">
        <f>SUM(I48:I49)+1</f>
        <v>5.38</v>
      </c>
      <c r="J47" s="18">
        <f t="shared" si="3"/>
        <v>100</v>
      </c>
      <c r="K47" s="10"/>
    </row>
    <row r="48" spans="1:11" s="31" customFormat="1" ht="28.5" customHeight="1">
      <c r="A48" s="51" t="s">
        <v>38</v>
      </c>
      <c r="B48" s="17">
        <v>0.08</v>
      </c>
      <c r="C48" s="17">
        <v>0.08</v>
      </c>
      <c r="D48" s="18">
        <f t="shared" si="0"/>
        <v>100</v>
      </c>
      <c r="E48" s="17">
        <v>0.08</v>
      </c>
      <c r="F48" s="18">
        <f t="shared" si="1"/>
        <v>100</v>
      </c>
      <c r="G48" s="17">
        <v>0.08</v>
      </c>
      <c r="H48" s="18">
        <f t="shared" si="2"/>
        <v>100</v>
      </c>
      <c r="I48" s="17">
        <v>0.08</v>
      </c>
      <c r="J48" s="18">
        <f t="shared" si="3"/>
        <v>100</v>
      </c>
      <c r="K48" s="9"/>
    </row>
    <row r="49" spans="1:11" s="31" customFormat="1" ht="15" customHeight="1">
      <c r="A49" s="51" t="s">
        <v>39</v>
      </c>
      <c r="B49" s="17">
        <v>4.3</v>
      </c>
      <c r="C49" s="17">
        <v>4.3</v>
      </c>
      <c r="D49" s="18">
        <f t="shared" si="0"/>
        <v>100</v>
      </c>
      <c r="E49" s="17">
        <v>4.3</v>
      </c>
      <c r="F49" s="18">
        <f t="shared" si="1"/>
        <v>100</v>
      </c>
      <c r="G49" s="17">
        <v>4.3</v>
      </c>
      <c r="H49" s="18">
        <f t="shared" si="2"/>
        <v>100</v>
      </c>
      <c r="I49" s="17">
        <v>4.3</v>
      </c>
      <c r="J49" s="18">
        <f t="shared" si="3"/>
        <v>100</v>
      </c>
      <c r="K49" s="9"/>
    </row>
    <row r="50" spans="1:11" s="30" customFormat="1" ht="15">
      <c r="A50" s="46" t="s">
        <v>47</v>
      </c>
      <c r="B50" s="17">
        <f>SUM(B51:B53)</f>
        <v>5.5</v>
      </c>
      <c r="C50" s="17">
        <f>SUM(C51:C53)</f>
        <v>5.5</v>
      </c>
      <c r="D50" s="18">
        <f t="shared" si="0"/>
        <v>100</v>
      </c>
      <c r="E50" s="17">
        <f>SUM(E51:E53)</f>
        <v>5.5</v>
      </c>
      <c r="F50" s="18">
        <f t="shared" si="1"/>
        <v>100</v>
      </c>
      <c r="G50" s="17">
        <f>SUM(G51:G53)</f>
        <v>5.5</v>
      </c>
      <c r="H50" s="18">
        <f t="shared" si="2"/>
        <v>100</v>
      </c>
      <c r="I50" s="17">
        <f>SUM(I51:I53)</f>
        <v>5.5</v>
      </c>
      <c r="J50" s="18">
        <f t="shared" si="3"/>
        <v>100</v>
      </c>
      <c r="K50" s="10"/>
    </row>
    <row r="51" spans="1:11" s="30" customFormat="1" ht="15.75" customHeight="1">
      <c r="A51" s="51" t="s">
        <v>37</v>
      </c>
      <c r="B51" s="17">
        <v>0</v>
      </c>
      <c r="C51" s="17">
        <v>0</v>
      </c>
      <c r="D51" s="18">
        <v>0</v>
      </c>
      <c r="E51" s="17">
        <v>0</v>
      </c>
      <c r="F51" s="18">
        <v>0</v>
      </c>
      <c r="G51" s="17">
        <v>0</v>
      </c>
      <c r="H51" s="18">
        <v>0</v>
      </c>
      <c r="I51" s="17">
        <v>0</v>
      </c>
      <c r="J51" s="18">
        <v>0</v>
      </c>
      <c r="K51" s="10"/>
    </row>
    <row r="52" spans="1:11" s="31" customFormat="1" ht="29.25" customHeight="1">
      <c r="A52" s="51" t="s">
        <v>38</v>
      </c>
      <c r="B52" s="17">
        <v>0.5</v>
      </c>
      <c r="C52" s="17">
        <v>0.5</v>
      </c>
      <c r="D52" s="18">
        <f t="shared" si="0"/>
        <v>100</v>
      </c>
      <c r="E52" s="17">
        <v>0.5</v>
      </c>
      <c r="F52" s="18">
        <f t="shared" si="1"/>
        <v>100</v>
      </c>
      <c r="G52" s="17">
        <v>0.5</v>
      </c>
      <c r="H52" s="18">
        <f t="shared" si="2"/>
        <v>100</v>
      </c>
      <c r="I52" s="17">
        <v>0.5</v>
      </c>
      <c r="J52" s="18">
        <f t="shared" si="3"/>
        <v>100</v>
      </c>
      <c r="K52" s="9"/>
    </row>
    <row r="53" spans="1:11" s="31" customFormat="1" ht="15.75" customHeight="1">
      <c r="A53" s="51" t="s">
        <v>39</v>
      </c>
      <c r="B53" s="17">
        <v>5</v>
      </c>
      <c r="C53" s="17">
        <v>5</v>
      </c>
      <c r="D53" s="18">
        <f t="shared" si="0"/>
        <v>100</v>
      </c>
      <c r="E53" s="17">
        <v>5</v>
      </c>
      <c r="F53" s="18">
        <f t="shared" si="1"/>
        <v>100</v>
      </c>
      <c r="G53" s="17">
        <v>5</v>
      </c>
      <c r="H53" s="18">
        <f t="shared" si="2"/>
        <v>100</v>
      </c>
      <c r="I53" s="17">
        <v>5</v>
      </c>
      <c r="J53" s="18">
        <f t="shared" si="3"/>
        <v>100</v>
      </c>
      <c r="K53" s="9"/>
    </row>
    <row r="54" spans="1:11" s="30" customFormat="1" ht="15.75" customHeight="1">
      <c r="A54" s="52" t="s">
        <v>48</v>
      </c>
      <c r="B54" s="17">
        <f>SUM(B55:B56)</f>
        <v>0.85</v>
      </c>
      <c r="C54" s="17">
        <f>SUM(C55:C56)</f>
        <v>0.85</v>
      </c>
      <c r="D54" s="18">
        <f t="shared" si="0"/>
        <v>100</v>
      </c>
      <c r="E54" s="17">
        <f>SUM(E55:E56)</f>
        <v>0.85</v>
      </c>
      <c r="F54" s="18">
        <f t="shared" si="1"/>
        <v>100</v>
      </c>
      <c r="G54" s="17">
        <f>SUM(G55:G56)</f>
        <v>0.85</v>
      </c>
      <c r="H54" s="18">
        <f t="shared" si="2"/>
        <v>100</v>
      </c>
      <c r="I54" s="17">
        <f>SUM(I55:I56)</f>
        <v>0.85</v>
      </c>
      <c r="J54" s="18">
        <f t="shared" si="3"/>
        <v>100</v>
      </c>
      <c r="K54" s="10"/>
    </row>
    <row r="55" spans="1:11" s="30" customFormat="1" ht="15" customHeight="1">
      <c r="A55" s="51" t="s">
        <v>37</v>
      </c>
      <c r="B55" s="17">
        <v>0.5</v>
      </c>
      <c r="C55" s="17">
        <v>0.5</v>
      </c>
      <c r="D55" s="18">
        <f t="shared" si="0"/>
        <v>100</v>
      </c>
      <c r="E55" s="17">
        <v>0.5</v>
      </c>
      <c r="F55" s="18">
        <f t="shared" si="1"/>
        <v>100</v>
      </c>
      <c r="G55" s="17">
        <v>0.5</v>
      </c>
      <c r="H55" s="18">
        <f t="shared" si="2"/>
        <v>100</v>
      </c>
      <c r="I55" s="17">
        <v>0.5</v>
      </c>
      <c r="J55" s="18">
        <f t="shared" si="3"/>
        <v>100</v>
      </c>
      <c r="K55" s="10"/>
    </row>
    <row r="56" spans="1:11" s="31" customFormat="1" ht="15.75" customHeight="1">
      <c r="A56" s="51" t="s">
        <v>39</v>
      </c>
      <c r="B56" s="17">
        <v>0.35</v>
      </c>
      <c r="C56" s="17">
        <v>0.35</v>
      </c>
      <c r="D56" s="18">
        <f t="shared" si="0"/>
        <v>100</v>
      </c>
      <c r="E56" s="17">
        <v>0.35</v>
      </c>
      <c r="F56" s="18">
        <f t="shared" si="1"/>
        <v>100</v>
      </c>
      <c r="G56" s="17">
        <v>0.35</v>
      </c>
      <c r="H56" s="18">
        <f t="shared" si="2"/>
        <v>100</v>
      </c>
      <c r="I56" s="17">
        <v>0.35</v>
      </c>
      <c r="J56" s="18">
        <f t="shared" si="3"/>
        <v>100</v>
      </c>
      <c r="K56" s="9"/>
    </row>
    <row r="57" spans="1:11" s="31" customFormat="1" ht="15.75" customHeight="1">
      <c r="A57" s="52" t="s">
        <v>49</v>
      </c>
      <c r="B57" s="17">
        <v>0.014</v>
      </c>
      <c r="C57" s="17">
        <f>SUM(C58)</f>
        <v>0.014</v>
      </c>
      <c r="D57" s="18">
        <f t="shared" si="0"/>
        <v>100</v>
      </c>
      <c r="E57" s="17">
        <f>SUM(E58)</f>
        <v>0.014</v>
      </c>
      <c r="F57" s="18">
        <f t="shared" si="1"/>
        <v>100</v>
      </c>
      <c r="G57" s="17">
        <f>SUM(G58)</f>
        <v>0.014</v>
      </c>
      <c r="H57" s="18">
        <f t="shared" si="2"/>
        <v>100</v>
      </c>
      <c r="I57" s="17">
        <f>SUM(I58)</f>
        <v>0.014</v>
      </c>
      <c r="J57" s="18">
        <f t="shared" si="3"/>
        <v>100</v>
      </c>
      <c r="K57" s="9"/>
    </row>
    <row r="58" spans="1:11" s="31" customFormat="1" ht="16.5" customHeight="1">
      <c r="A58" s="51" t="s">
        <v>39</v>
      </c>
      <c r="B58" s="17">
        <v>0.014</v>
      </c>
      <c r="C58" s="17">
        <v>0.014</v>
      </c>
      <c r="D58" s="18">
        <f t="shared" si="0"/>
        <v>100</v>
      </c>
      <c r="E58" s="17">
        <v>0.014</v>
      </c>
      <c r="F58" s="18">
        <f t="shared" si="1"/>
        <v>100</v>
      </c>
      <c r="G58" s="17">
        <v>0.014</v>
      </c>
      <c r="H58" s="18">
        <f t="shared" si="2"/>
        <v>100</v>
      </c>
      <c r="I58" s="17">
        <v>0.014</v>
      </c>
      <c r="J58" s="18">
        <f t="shared" si="3"/>
        <v>100</v>
      </c>
      <c r="K58" s="9"/>
    </row>
    <row r="59" spans="1:11" s="31" customFormat="1" ht="16.5" customHeight="1">
      <c r="A59" s="46" t="s">
        <v>50</v>
      </c>
      <c r="B59" s="17">
        <v>20.66</v>
      </c>
      <c r="C59" s="17">
        <v>21.7</v>
      </c>
      <c r="D59" s="18">
        <f t="shared" si="0"/>
        <v>105.03388189738625</v>
      </c>
      <c r="E59" s="17">
        <v>21.7</v>
      </c>
      <c r="F59" s="18">
        <f t="shared" si="1"/>
        <v>100</v>
      </c>
      <c r="G59" s="17">
        <v>21.7</v>
      </c>
      <c r="H59" s="18">
        <f t="shared" si="2"/>
        <v>100</v>
      </c>
      <c r="I59" s="17">
        <v>21.7</v>
      </c>
      <c r="J59" s="18">
        <f t="shared" si="3"/>
        <v>100</v>
      </c>
      <c r="K59" s="9"/>
    </row>
    <row r="60" spans="1:11" s="31" customFormat="1" ht="14.25" customHeight="1">
      <c r="A60" s="51" t="s">
        <v>37</v>
      </c>
      <c r="B60" s="17">
        <v>1.96</v>
      </c>
      <c r="C60" s="17">
        <v>2.5</v>
      </c>
      <c r="D60" s="18">
        <f t="shared" si="0"/>
        <v>127.55102040816327</v>
      </c>
      <c r="E60" s="17">
        <v>2.5</v>
      </c>
      <c r="F60" s="18">
        <f t="shared" si="1"/>
        <v>100</v>
      </c>
      <c r="G60" s="17">
        <v>2.5</v>
      </c>
      <c r="H60" s="18">
        <f t="shared" si="2"/>
        <v>100</v>
      </c>
      <c r="I60" s="17">
        <v>2.5</v>
      </c>
      <c r="J60" s="18">
        <f t="shared" si="3"/>
        <v>100</v>
      </c>
      <c r="K60" s="9"/>
    </row>
    <row r="61" spans="1:11" s="31" customFormat="1" ht="30.75" customHeight="1">
      <c r="A61" s="51" t="s">
        <v>38</v>
      </c>
      <c r="B61" s="17">
        <v>0.2</v>
      </c>
      <c r="C61" s="17">
        <v>0.2</v>
      </c>
      <c r="D61" s="18">
        <f t="shared" si="0"/>
        <v>100</v>
      </c>
      <c r="E61" s="17">
        <v>0.2</v>
      </c>
      <c r="F61" s="18">
        <f t="shared" si="1"/>
        <v>100</v>
      </c>
      <c r="G61" s="17">
        <v>0.2</v>
      </c>
      <c r="H61" s="18">
        <f t="shared" si="2"/>
        <v>100</v>
      </c>
      <c r="I61" s="17">
        <v>0.2</v>
      </c>
      <c r="J61" s="18">
        <f t="shared" si="3"/>
        <v>100</v>
      </c>
      <c r="K61" s="9"/>
    </row>
    <row r="62" spans="1:11" s="31" customFormat="1" ht="15">
      <c r="A62" s="51" t="s">
        <v>39</v>
      </c>
      <c r="B62" s="17">
        <v>18.5</v>
      </c>
      <c r="C62" s="17">
        <v>19</v>
      </c>
      <c r="D62" s="18">
        <f t="shared" si="0"/>
        <v>102.7027027027027</v>
      </c>
      <c r="E62" s="17">
        <v>19</v>
      </c>
      <c r="F62" s="18">
        <f t="shared" si="1"/>
        <v>100</v>
      </c>
      <c r="G62" s="17">
        <v>19</v>
      </c>
      <c r="H62" s="18">
        <f t="shared" si="2"/>
        <v>100</v>
      </c>
      <c r="I62" s="17">
        <v>19</v>
      </c>
      <c r="J62" s="18">
        <f t="shared" si="3"/>
        <v>100</v>
      </c>
      <c r="K62" s="9"/>
    </row>
    <row r="63" spans="1:11" s="31" customFormat="1" ht="15">
      <c r="A63" s="46" t="s">
        <v>51</v>
      </c>
      <c r="B63" s="17">
        <v>30.2</v>
      </c>
      <c r="C63" s="17">
        <v>31.77</v>
      </c>
      <c r="D63" s="18">
        <f t="shared" si="0"/>
        <v>105.19867549668875</v>
      </c>
      <c r="E63" s="17">
        <v>33.1</v>
      </c>
      <c r="F63" s="18">
        <f t="shared" si="1"/>
        <v>104.18633931381807</v>
      </c>
      <c r="G63" s="17">
        <v>33.3</v>
      </c>
      <c r="H63" s="18">
        <f t="shared" si="2"/>
        <v>100.60422960725074</v>
      </c>
      <c r="I63" s="17">
        <v>34</v>
      </c>
      <c r="J63" s="18">
        <f t="shared" si="3"/>
        <v>102.10210210210211</v>
      </c>
      <c r="K63" s="9"/>
    </row>
    <row r="64" spans="1:11" s="31" customFormat="1" ht="15" customHeight="1">
      <c r="A64" s="51" t="s">
        <v>37</v>
      </c>
      <c r="B64" s="17">
        <v>19.53</v>
      </c>
      <c r="C64" s="17">
        <v>27.97</v>
      </c>
      <c r="D64" s="18">
        <f t="shared" si="0"/>
        <v>143.21556579621097</v>
      </c>
      <c r="E64" s="17">
        <v>28.5</v>
      </c>
      <c r="F64" s="18">
        <f t="shared" si="1"/>
        <v>101.894887379335</v>
      </c>
      <c r="G64" s="17">
        <v>28.7</v>
      </c>
      <c r="H64" s="18">
        <f t="shared" si="2"/>
        <v>100.70175438596492</v>
      </c>
      <c r="I64" s="17">
        <v>29.4</v>
      </c>
      <c r="J64" s="18">
        <f t="shared" si="3"/>
        <v>102.4390243902439</v>
      </c>
      <c r="K64" s="9"/>
    </row>
    <row r="65" spans="1:11" s="31" customFormat="1" ht="30" customHeight="1">
      <c r="A65" s="51" t="s">
        <v>38</v>
      </c>
      <c r="B65" s="17">
        <v>0.3</v>
      </c>
      <c r="C65" s="17">
        <v>0.3</v>
      </c>
      <c r="D65" s="18">
        <f t="shared" si="0"/>
        <v>100</v>
      </c>
      <c r="E65" s="17">
        <v>0.3</v>
      </c>
      <c r="F65" s="18">
        <f t="shared" si="1"/>
        <v>100</v>
      </c>
      <c r="G65" s="17">
        <v>0.3</v>
      </c>
      <c r="H65" s="18">
        <f t="shared" si="2"/>
        <v>100</v>
      </c>
      <c r="I65" s="17">
        <v>0.3</v>
      </c>
      <c r="J65" s="18">
        <f t="shared" si="3"/>
        <v>100</v>
      </c>
      <c r="K65" s="9"/>
    </row>
    <row r="66" spans="1:11" s="31" customFormat="1" ht="15">
      <c r="A66" s="51" t="s">
        <v>39</v>
      </c>
      <c r="B66" s="17">
        <v>3.1</v>
      </c>
      <c r="C66" s="17">
        <v>3.5</v>
      </c>
      <c r="D66" s="18">
        <f t="shared" si="0"/>
        <v>112.9032258064516</v>
      </c>
      <c r="E66" s="17">
        <v>4.3</v>
      </c>
      <c r="F66" s="18">
        <f t="shared" si="1"/>
        <v>122.85714285714285</v>
      </c>
      <c r="G66" s="17">
        <v>4.3</v>
      </c>
      <c r="H66" s="18">
        <f t="shared" si="2"/>
        <v>100</v>
      </c>
      <c r="I66" s="17">
        <v>4.3</v>
      </c>
      <c r="J66" s="18">
        <f t="shared" si="3"/>
        <v>100</v>
      </c>
      <c r="K66" s="9"/>
    </row>
    <row r="67" spans="1:11" s="31" customFormat="1" ht="15">
      <c r="A67" s="46" t="s">
        <v>52</v>
      </c>
      <c r="B67" s="17">
        <v>1640</v>
      </c>
      <c r="C67" s="17">
        <v>1725</v>
      </c>
      <c r="D67" s="18">
        <f t="shared" si="0"/>
        <v>105.18292682926828</v>
      </c>
      <c r="E67" s="17">
        <v>1725</v>
      </c>
      <c r="F67" s="18">
        <f t="shared" si="1"/>
        <v>100</v>
      </c>
      <c r="G67" s="17">
        <v>1725</v>
      </c>
      <c r="H67" s="18">
        <f t="shared" si="2"/>
        <v>100</v>
      </c>
      <c r="I67" s="17">
        <v>1725</v>
      </c>
      <c r="J67" s="18">
        <f t="shared" si="3"/>
        <v>100</v>
      </c>
      <c r="K67" s="9"/>
    </row>
    <row r="68" spans="1:11" s="31" customFormat="1" ht="15">
      <c r="A68" s="51" t="s">
        <v>37</v>
      </c>
      <c r="B68" s="17">
        <v>0</v>
      </c>
      <c r="C68" s="17">
        <v>0</v>
      </c>
      <c r="D68" s="18">
        <v>0</v>
      </c>
      <c r="E68" s="17">
        <v>0</v>
      </c>
      <c r="F68" s="18">
        <v>0</v>
      </c>
      <c r="G68" s="17">
        <v>0</v>
      </c>
      <c r="H68" s="18">
        <v>0</v>
      </c>
      <c r="I68" s="17">
        <v>0</v>
      </c>
      <c r="J68" s="18">
        <v>0</v>
      </c>
      <c r="K68" s="9"/>
    </row>
    <row r="69" spans="1:11" s="31" customFormat="1" ht="30.75" customHeight="1">
      <c r="A69" s="51" t="s">
        <v>38</v>
      </c>
      <c r="B69" s="17">
        <v>20</v>
      </c>
      <c r="C69" s="17">
        <v>25</v>
      </c>
      <c r="D69" s="18">
        <f t="shared" si="0"/>
        <v>125</v>
      </c>
      <c r="E69" s="17">
        <v>25</v>
      </c>
      <c r="F69" s="18">
        <f t="shared" si="1"/>
        <v>100</v>
      </c>
      <c r="G69" s="17">
        <v>25</v>
      </c>
      <c r="H69" s="18">
        <f t="shared" si="2"/>
        <v>100</v>
      </c>
      <c r="I69" s="17">
        <v>25</v>
      </c>
      <c r="J69" s="18">
        <f t="shared" si="3"/>
        <v>100</v>
      </c>
      <c r="K69" s="9"/>
    </row>
    <row r="70" spans="1:11" s="31" customFormat="1" ht="16.5" customHeight="1">
      <c r="A70" s="51" t="s">
        <v>39</v>
      </c>
      <c r="B70" s="17">
        <v>1620</v>
      </c>
      <c r="C70" s="17">
        <v>1700</v>
      </c>
      <c r="D70" s="18">
        <f t="shared" si="0"/>
        <v>104.93827160493827</v>
      </c>
      <c r="E70" s="17">
        <v>1700</v>
      </c>
      <c r="F70" s="18">
        <f t="shared" si="1"/>
        <v>100</v>
      </c>
      <c r="G70" s="17">
        <v>1700</v>
      </c>
      <c r="H70" s="18">
        <f t="shared" si="2"/>
        <v>100</v>
      </c>
      <c r="I70" s="17">
        <v>1700</v>
      </c>
      <c r="J70" s="18">
        <f t="shared" si="3"/>
        <v>100</v>
      </c>
      <c r="K70" s="9"/>
    </row>
    <row r="71" spans="1:11" s="31" customFormat="1" ht="29.25" customHeight="1">
      <c r="A71" s="52" t="s">
        <v>53</v>
      </c>
      <c r="B71" s="17">
        <v>0.016</v>
      </c>
      <c r="C71" s="17">
        <v>0.016</v>
      </c>
      <c r="D71" s="18">
        <f t="shared" si="0"/>
        <v>100</v>
      </c>
      <c r="E71" s="17">
        <v>0.016</v>
      </c>
      <c r="F71" s="18">
        <f t="shared" si="1"/>
        <v>100</v>
      </c>
      <c r="G71" s="17">
        <v>0.016</v>
      </c>
      <c r="H71" s="18">
        <f t="shared" si="2"/>
        <v>100</v>
      </c>
      <c r="I71" s="17">
        <v>0.016</v>
      </c>
      <c r="J71" s="18">
        <f t="shared" si="3"/>
        <v>100</v>
      </c>
      <c r="K71" s="9"/>
    </row>
    <row r="72" spans="1:11" s="31" customFormat="1" ht="30">
      <c r="A72" s="51" t="s">
        <v>38</v>
      </c>
      <c r="B72" s="17">
        <v>0.016</v>
      </c>
      <c r="C72" s="17">
        <v>0.016</v>
      </c>
      <c r="D72" s="18">
        <f t="shared" si="0"/>
        <v>100</v>
      </c>
      <c r="E72" s="17">
        <v>0.016</v>
      </c>
      <c r="F72" s="18">
        <f t="shared" si="1"/>
        <v>100</v>
      </c>
      <c r="G72" s="17">
        <v>0.016</v>
      </c>
      <c r="H72" s="18">
        <f t="shared" si="2"/>
        <v>100</v>
      </c>
      <c r="I72" s="17">
        <v>0.016</v>
      </c>
      <c r="J72" s="18">
        <f t="shared" si="3"/>
        <v>100</v>
      </c>
      <c r="K72" s="9"/>
    </row>
    <row r="73" spans="1:10" s="9" customFormat="1" ht="28.5">
      <c r="A73" s="22" t="s">
        <v>54</v>
      </c>
      <c r="B73" s="17"/>
      <c r="C73" s="17"/>
      <c r="D73" s="18"/>
      <c r="E73" s="17"/>
      <c r="F73" s="18"/>
      <c r="G73" s="17"/>
      <c r="H73" s="18"/>
      <c r="I73" s="17"/>
      <c r="J73" s="18"/>
    </row>
    <row r="74" spans="1:11" s="32" customFormat="1" ht="14.25" customHeight="1">
      <c r="A74" s="46" t="s">
        <v>55</v>
      </c>
      <c r="B74" s="17">
        <v>10259</v>
      </c>
      <c r="C74" s="17">
        <v>10310</v>
      </c>
      <c r="D74" s="18">
        <f t="shared" si="0"/>
        <v>100.4971244760698</v>
      </c>
      <c r="E74" s="17">
        <v>10350</v>
      </c>
      <c r="F74" s="18">
        <f t="shared" si="1"/>
        <v>100.38797284190106</v>
      </c>
      <c r="G74" s="17">
        <v>10350</v>
      </c>
      <c r="H74" s="18">
        <f t="shared" si="2"/>
        <v>100</v>
      </c>
      <c r="I74" s="17">
        <v>10350</v>
      </c>
      <c r="J74" s="18">
        <f t="shared" si="3"/>
        <v>100</v>
      </c>
      <c r="K74" s="9"/>
    </row>
    <row r="75" spans="1:11" s="32" customFormat="1" ht="14.25" customHeight="1">
      <c r="A75" s="51" t="s">
        <v>56</v>
      </c>
      <c r="B75" s="17">
        <v>9249</v>
      </c>
      <c r="C75" s="17">
        <v>9290</v>
      </c>
      <c r="D75" s="18">
        <f t="shared" si="0"/>
        <v>100.44329116661261</v>
      </c>
      <c r="E75" s="17">
        <v>9310</v>
      </c>
      <c r="F75" s="18">
        <f t="shared" si="1"/>
        <v>100.21528525296017</v>
      </c>
      <c r="G75" s="17">
        <v>9310</v>
      </c>
      <c r="H75" s="18">
        <f t="shared" si="2"/>
        <v>100</v>
      </c>
      <c r="I75" s="17">
        <v>9310</v>
      </c>
      <c r="J75" s="18">
        <f t="shared" si="3"/>
        <v>100</v>
      </c>
      <c r="K75" s="9"/>
    </row>
    <row r="76" spans="1:11" s="32" customFormat="1" ht="30">
      <c r="A76" s="51" t="s">
        <v>57</v>
      </c>
      <c r="B76" s="17">
        <v>110</v>
      </c>
      <c r="C76" s="17">
        <v>120</v>
      </c>
      <c r="D76" s="18">
        <f t="shared" si="0"/>
        <v>109.09090909090908</v>
      </c>
      <c r="E76" s="17">
        <v>120</v>
      </c>
      <c r="F76" s="18">
        <f t="shared" si="1"/>
        <v>100</v>
      </c>
      <c r="G76" s="17">
        <v>120</v>
      </c>
      <c r="H76" s="18">
        <f t="shared" si="2"/>
        <v>100</v>
      </c>
      <c r="I76" s="17">
        <v>120</v>
      </c>
      <c r="J76" s="18">
        <f t="shared" si="3"/>
        <v>100</v>
      </c>
      <c r="K76" s="9"/>
    </row>
    <row r="77" spans="1:11" s="32" customFormat="1" ht="14.25" customHeight="1">
      <c r="A77" s="51" t="s">
        <v>39</v>
      </c>
      <c r="B77" s="17">
        <v>900</v>
      </c>
      <c r="C77" s="17">
        <v>900</v>
      </c>
      <c r="D77" s="18">
        <f aca="true" t="shared" si="4" ref="D77:D140">C77/B77*100</f>
        <v>100</v>
      </c>
      <c r="E77" s="17">
        <v>920</v>
      </c>
      <c r="F77" s="18">
        <f aca="true" t="shared" si="5" ref="F77:F140">E77/C77*100</f>
        <v>102.22222222222221</v>
      </c>
      <c r="G77" s="17">
        <v>920</v>
      </c>
      <c r="H77" s="18">
        <f aca="true" t="shared" si="6" ref="H77:H140">G77/E77*100</f>
        <v>100</v>
      </c>
      <c r="I77" s="17">
        <v>920</v>
      </c>
      <c r="J77" s="18">
        <f aca="true" t="shared" si="7" ref="J77:J140">I77/G77*100</f>
        <v>100</v>
      </c>
      <c r="K77" s="9"/>
    </row>
    <row r="78" spans="1:11" s="32" customFormat="1" ht="30">
      <c r="A78" s="53" t="s">
        <v>58</v>
      </c>
      <c r="B78" s="17">
        <v>4330</v>
      </c>
      <c r="C78" s="17">
        <v>4350</v>
      </c>
      <c r="D78" s="18">
        <f t="shared" si="4"/>
        <v>100.46189376443418</v>
      </c>
      <c r="E78" s="17">
        <v>4380</v>
      </c>
      <c r="F78" s="18">
        <f t="shared" si="5"/>
        <v>100.6896551724138</v>
      </c>
      <c r="G78" s="17">
        <v>4380</v>
      </c>
      <c r="H78" s="18">
        <f t="shared" si="6"/>
        <v>100</v>
      </c>
      <c r="I78" s="17">
        <v>4380</v>
      </c>
      <c r="J78" s="18">
        <f t="shared" si="7"/>
        <v>100</v>
      </c>
      <c r="K78" s="9"/>
    </row>
    <row r="79" spans="1:11" s="32" customFormat="1" ht="14.25" customHeight="1">
      <c r="A79" s="54" t="s">
        <v>56</v>
      </c>
      <c r="B79" s="17">
        <v>3981</v>
      </c>
      <c r="C79" s="17">
        <v>4005</v>
      </c>
      <c r="D79" s="18">
        <f t="shared" si="4"/>
        <v>100.60286360211002</v>
      </c>
      <c r="E79" s="17">
        <v>4020</v>
      </c>
      <c r="F79" s="18">
        <f t="shared" si="5"/>
        <v>100.374531835206</v>
      </c>
      <c r="G79" s="17">
        <v>4020</v>
      </c>
      <c r="H79" s="18">
        <f t="shared" si="6"/>
        <v>100</v>
      </c>
      <c r="I79" s="17">
        <v>4020</v>
      </c>
      <c r="J79" s="18">
        <f t="shared" si="7"/>
        <v>100</v>
      </c>
      <c r="K79" s="9"/>
    </row>
    <row r="80" spans="1:11" s="32" customFormat="1" ht="30">
      <c r="A80" s="54" t="s">
        <v>57</v>
      </c>
      <c r="B80" s="17">
        <v>50</v>
      </c>
      <c r="C80" s="17">
        <v>70</v>
      </c>
      <c r="D80" s="18">
        <f t="shared" si="4"/>
        <v>140</v>
      </c>
      <c r="E80" s="17">
        <v>70</v>
      </c>
      <c r="F80" s="18">
        <f t="shared" si="5"/>
        <v>100</v>
      </c>
      <c r="G80" s="17">
        <v>70</v>
      </c>
      <c r="H80" s="18">
        <f t="shared" si="6"/>
        <v>100</v>
      </c>
      <c r="I80" s="17">
        <v>70</v>
      </c>
      <c r="J80" s="18">
        <f t="shared" si="7"/>
        <v>100</v>
      </c>
      <c r="K80" s="9"/>
    </row>
    <row r="81" spans="1:11" s="32" customFormat="1" ht="14.25" customHeight="1">
      <c r="A81" s="54" t="s">
        <v>39</v>
      </c>
      <c r="B81" s="17">
        <v>299</v>
      </c>
      <c r="C81" s="17">
        <v>275</v>
      </c>
      <c r="D81" s="18">
        <f t="shared" si="4"/>
        <v>91.9732441471572</v>
      </c>
      <c r="E81" s="17">
        <v>290</v>
      </c>
      <c r="F81" s="18">
        <f t="shared" si="5"/>
        <v>105.45454545454544</v>
      </c>
      <c r="G81" s="17">
        <v>290</v>
      </c>
      <c r="H81" s="18">
        <f t="shared" si="6"/>
        <v>100</v>
      </c>
      <c r="I81" s="17">
        <v>290</v>
      </c>
      <c r="J81" s="18">
        <f t="shared" si="7"/>
        <v>100</v>
      </c>
      <c r="K81" s="9"/>
    </row>
    <row r="82" spans="1:11" s="32" customFormat="1" ht="14.25" customHeight="1">
      <c r="A82" s="46" t="s">
        <v>59</v>
      </c>
      <c r="B82" s="17">
        <v>0</v>
      </c>
      <c r="C82" s="17">
        <f>SUM(C83:C85)</f>
        <v>0</v>
      </c>
      <c r="D82" s="18">
        <v>0</v>
      </c>
      <c r="E82" s="17">
        <f>SUM(E83:E85)</f>
        <v>0</v>
      </c>
      <c r="F82" s="18">
        <v>0</v>
      </c>
      <c r="G82" s="17">
        <f>SUM(G83:G85)</f>
        <v>0</v>
      </c>
      <c r="H82" s="18">
        <v>0</v>
      </c>
      <c r="I82" s="17">
        <f>SUM(I83:I85)</f>
        <v>0</v>
      </c>
      <c r="J82" s="18">
        <v>0</v>
      </c>
      <c r="K82" s="9"/>
    </row>
    <row r="83" spans="1:11" s="32" customFormat="1" ht="14.25" customHeight="1">
      <c r="A83" s="51" t="s">
        <v>56</v>
      </c>
      <c r="B83" s="17">
        <v>0</v>
      </c>
      <c r="C83" s="17">
        <v>0</v>
      </c>
      <c r="D83" s="18">
        <v>0</v>
      </c>
      <c r="E83" s="17">
        <v>0</v>
      </c>
      <c r="F83" s="18">
        <v>0</v>
      </c>
      <c r="G83" s="17">
        <v>0</v>
      </c>
      <c r="H83" s="18">
        <v>0</v>
      </c>
      <c r="I83" s="17">
        <v>0</v>
      </c>
      <c r="J83" s="18">
        <v>0</v>
      </c>
      <c r="K83" s="9"/>
    </row>
    <row r="84" spans="1:11" s="32" customFormat="1" ht="26.25" customHeight="1">
      <c r="A84" s="51" t="s">
        <v>57</v>
      </c>
      <c r="B84" s="17">
        <v>0</v>
      </c>
      <c r="C84" s="17">
        <v>0</v>
      </c>
      <c r="D84" s="18">
        <v>0</v>
      </c>
      <c r="E84" s="17">
        <v>0</v>
      </c>
      <c r="F84" s="18">
        <v>0</v>
      </c>
      <c r="G84" s="17">
        <v>0</v>
      </c>
      <c r="H84" s="18">
        <v>0</v>
      </c>
      <c r="I84" s="17">
        <v>0</v>
      </c>
      <c r="J84" s="18">
        <v>0</v>
      </c>
      <c r="K84" s="9"/>
    </row>
    <row r="85" spans="1:11" s="32" customFormat="1" ht="14.25" customHeight="1">
      <c r="A85" s="51" t="s">
        <v>39</v>
      </c>
      <c r="B85" s="17">
        <v>0</v>
      </c>
      <c r="C85" s="17">
        <v>0</v>
      </c>
      <c r="D85" s="18">
        <v>0</v>
      </c>
      <c r="E85" s="17">
        <v>0</v>
      </c>
      <c r="F85" s="18">
        <v>0</v>
      </c>
      <c r="G85" s="17">
        <v>0</v>
      </c>
      <c r="H85" s="18">
        <v>0</v>
      </c>
      <c r="I85" s="17">
        <v>0</v>
      </c>
      <c r="J85" s="18">
        <v>0</v>
      </c>
      <c r="K85" s="9"/>
    </row>
    <row r="86" spans="1:11" s="33" customFormat="1" ht="14.25" customHeight="1">
      <c r="A86" s="14" t="s">
        <v>60</v>
      </c>
      <c r="B86" s="15">
        <v>551</v>
      </c>
      <c r="C86" s="15">
        <v>579</v>
      </c>
      <c r="D86" s="16">
        <f t="shared" si="4"/>
        <v>105.08166969147005</v>
      </c>
      <c r="E86" s="15">
        <v>603</v>
      </c>
      <c r="F86" s="16">
        <f t="shared" si="5"/>
        <v>104.14507772020724</v>
      </c>
      <c r="G86" s="15">
        <v>625</v>
      </c>
      <c r="H86" s="16">
        <f t="shared" si="6"/>
        <v>103.64842454394693</v>
      </c>
      <c r="I86" s="15">
        <v>625</v>
      </c>
      <c r="J86" s="16">
        <f t="shared" si="7"/>
        <v>100</v>
      </c>
      <c r="K86" s="8"/>
    </row>
    <row r="87" spans="1:11" s="33" customFormat="1" ht="14.25" customHeight="1">
      <c r="A87" s="14" t="s">
        <v>61</v>
      </c>
      <c r="B87" s="15">
        <v>80.32</v>
      </c>
      <c r="C87" s="15">
        <v>84.5</v>
      </c>
      <c r="D87" s="16">
        <f t="shared" si="4"/>
        <v>105.20418326693229</v>
      </c>
      <c r="E87" s="15">
        <v>88</v>
      </c>
      <c r="F87" s="16">
        <f t="shared" si="5"/>
        <v>104.14201183431953</v>
      </c>
      <c r="G87" s="15">
        <v>88</v>
      </c>
      <c r="H87" s="16">
        <f t="shared" si="6"/>
        <v>100</v>
      </c>
      <c r="I87" s="15">
        <v>88</v>
      </c>
      <c r="J87" s="16">
        <f t="shared" si="7"/>
        <v>100</v>
      </c>
      <c r="K87" s="8"/>
    </row>
    <row r="88" spans="1:11" s="34" customFormat="1" ht="15">
      <c r="A88" s="55" t="s">
        <v>62</v>
      </c>
      <c r="B88" s="23">
        <v>4305996</v>
      </c>
      <c r="C88" s="23">
        <v>4495460</v>
      </c>
      <c r="D88" s="24">
        <f t="shared" si="4"/>
        <v>104.40000408732382</v>
      </c>
      <c r="E88" s="23">
        <v>4666287</v>
      </c>
      <c r="F88" s="24">
        <f t="shared" si="5"/>
        <v>103.79998932256098</v>
      </c>
      <c r="G88" s="23">
        <v>4820275</v>
      </c>
      <c r="H88" s="24">
        <f t="shared" si="6"/>
        <v>103.3000113366366</v>
      </c>
      <c r="I88" s="23">
        <v>4974524</v>
      </c>
      <c r="J88" s="24">
        <f t="shared" si="7"/>
        <v>103.20000414914088</v>
      </c>
      <c r="K88" s="2"/>
    </row>
    <row r="89" spans="1:11" s="34" customFormat="1" ht="15">
      <c r="A89" s="55" t="s">
        <v>63</v>
      </c>
      <c r="B89" s="23">
        <v>1820018</v>
      </c>
      <c r="C89" s="23">
        <v>1880322</v>
      </c>
      <c r="D89" s="24">
        <f t="shared" si="4"/>
        <v>103.31337382377536</v>
      </c>
      <c r="E89" s="23">
        <v>1936732</v>
      </c>
      <c r="F89" s="24">
        <f t="shared" si="5"/>
        <v>103.00001808200936</v>
      </c>
      <c r="G89" s="23">
        <v>1936732</v>
      </c>
      <c r="H89" s="24">
        <f t="shared" si="6"/>
        <v>100</v>
      </c>
      <c r="I89" s="23">
        <v>1936732</v>
      </c>
      <c r="J89" s="24">
        <f t="shared" si="7"/>
        <v>100</v>
      </c>
      <c r="K89" s="2"/>
    </row>
    <row r="90" spans="1:11" s="34" customFormat="1" ht="15">
      <c r="A90" s="55" t="s">
        <v>64</v>
      </c>
      <c r="B90" s="23">
        <v>1596514</v>
      </c>
      <c r="C90" s="23">
        <v>1706673</v>
      </c>
      <c r="D90" s="24">
        <f t="shared" si="4"/>
        <v>106.89997081140534</v>
      </c>
      <c r="E90" s="23">
        <v>1810781</v>
      </c>
      <c r="F90" s="24">
        <f t="shared" si="5"/>
        <v>106.10005548807533</v>
      </c>
      <c r="G90" s="23">
        <v>1886833</v>
      </c>
      <c r="H90" s="24">
        <f t="shared" si="6"/>
        <v>104.19995570971862</v>
      </c>
      <c r="I90" s="23">
        <v>1975514</v>
      </c>
      <c r="J90" s="24">
        <f t="shared" si="7"/>
        <v>104.69999199717196</v>
      </c>
      <c r="K90" s="2"/>
    </row>
    <row r="91" spans="1:11" s="34" customFormat="1" ht="30">
      <c r="A91" s="55" t="s">
        <v>65</v>
      </c>
      <c r="B91" s="23">
        <v>259001</v>
      </c>
      <c r="C91" s="23">
        <v>273246</v>
      </c>
      <c r="D91" s="24">
        <f t="shared" si="4"/>
        <v>105.49997876456077</v>
      </c>
      <c r="E91" s="23">
        <v>283356</v>
      </c>
      <c r="F91" s="24">
        <f t="shared" si="5"/>
        <v>103.69996267099977</v>
      </c>
      <c r="G91" s="23">
        <v>283356</v>
      </c>
      <c r="H91" s="24">
        <f t="shared" si="6"/>
        <v>100</v>
      </c>
      <c r="I91" s="23">
        <v>283356</v>
      </c>
      <c r="J91" s="24">
        <f t="shared" si="7"/>
        <v>100</v>
      </c>
      <c r="K91" s="2"/>
    </row>
    <row r="92" spans="1:11" s="34" customFormat="1" ht="30">
      <c r="A92" s="55" t="s">
        <v>66</v>
      </c>
      <c r="B92" s="23">
        <v>307235</v>
      </c>
      <c r="C92" s="23">
        <v>318602</v>
      </c>
      <c r="D92" s="24">
        <f t="shared" si="4"/>
        <v>103.6997737887936</v>
      </c>
      <c r="E92" s="23">
        <v>318602</v>
      </c>
      <c r="F92" s="24">
        <f t="shared" si="5"/>
        <v>100</v>
      </c>
      <c r="G92" s="23">
        <v>318602</v>
      </c>
      <c r="H92" s="24">
        <f t="shared" si="6"/>
        <v>100</v>
      </c>
      <c r="I92" s="23">
        <v>318602</v>
      </c>
      <c r="J92" s="24">
        <f t="shared" si="7"/>
        <v>100</v>
      </c>
      <c r="K92" s="2"/>
    </row>
    <row r="93" spans="1:11" s="34" customFormat="1" ht="30.75" customHeight="1">
      <c r="A93" s="55" t="s">
        <v>67</v>
      </c>
      <c r="B93" s="23">
        <v>369500</v>
      </c>
      <c r="C93" s="23">
        <v>389822</v>
      </c>
      <c r="D93" s="24">
        <f t="shared" si="4"/>
        <v>105.4998646820027</v>
      </c>
      <c r="E93" s="23">
        <v>404245</v>
      </c>
      <c r="F93" s="24">
        <f t="shared" si="5"/>
        <v>103.69989379768201</v>
      </c>
      <c r="G93" s="23">
        <v>404245</v>
      </c>
      <c r="H93" s="24">
        <f t="shared" si="6"/>
        <v>100</v>
      </c>
      <c r="I93" s="23">
        <v>404245</v>
      </c>
      <c r="J93" s="24">
        <f t="shared" si="7"/>
        <v>100</v>
      </c>
      <c r="K93" s="2"/>
    </row>
    <row r="94" spans="1:11" s="34" customFormat="1" ht="30">
      <c r="A94" s="55" t="s">
        <v>68</v>
      </c>
      <c r="B94" s="23">
        <v>13880</v>
      </c>
      <c r="C94" s="23">
        <v>14560</v>
      </c>
      <c r="D94" s="24">
        <f t="shared" si="4"/>
        <v>104.89913544668588</v>
      </c>
      <c r="E94" s="23">
        <v>15113</v>
      </c>
      <c r="F94" s="24">
        <f t="shared" si="5"/>
        <v>103.79807692307692</v>
      </c>
      <c r="G94" s="23">
        <v>15113</v>
      </c>
      <c r="H94" s="24">
        <f t="shared" si="6"/>
        <v>100</v>
      </c>
      <c r="I94" s="23">
        <v>15113</v>
      </c>
      <c r="J94" s="24">
        <f t="shared" si="7"/>
        <v>100</v>
      </c>
      <c r="K94" s="2"/>
    </row>
    <row r="95" spans="1:11" s="34" customFormat="1" ht="15">
      <c r="A95" s="55" t="s">
        <v>69</v>
      </c>
      <c r="B95" s="23">
        <v>150.7</v>
      </c>
      <c r="C95" s="23">
        <v>156.2</v>
      </c>
      <c r="D95" s="24">
        <f t="shared" si="4"/>
        <v>103.64963503649636</v>
      </c>
      <c r="E95" s="23">
        <v>163.2</v>
      </c>
      <c r="F95" s="24">
        <f t="shared" si="5"/>
        <v>104.48143405889884</v>
      </c>
      <c r="G95" s="23">
        <v>163.2</v>
      </c>
      <c r="H95" s="24">
        <f t="shared" si="6"/>
        <v>100</v>
      </c>
      <c r="I95" s="23">
        <v>163.2</v>
      </c>
      <c r="J95" s="24">
        <f t="shared" si="7"/>
        <v>100</v>
      </c>
      <c r="K95" s="2"/>
    </row>
    <row r="96" spans="1:10" s="8" customFormat="1" ht="16.5" customHeight="1">
      <c r="A96" s="19" t="s">
        <v>70</v>
      </c>
      <c r="B96" s="15"/>
      <c r="C96" s="15"/>
      <c r="D96" s="16"/>
      <c r="E96" s="15"/>
      <c r="F96" s="16"/>
      <c r="G96" s="15"/>
      <c r="H96" s="16"/>
      <c r="I96" s="15"/>
      <c r="J96" s="16"/>
    </row>
    <row r="97" spans="1:10" s="8" customFormat="1" ht="30">
      <c r="A97" s="14" t="s">
        <v>71</v>
      </c>
      <c r="B97" s="15">
        <v>2.346</v>
      </c>
      <c r="C97" s="15">
        <v>2.337</v>
      </c>
      <c r="D97" s="16">
        <f t="shared" si="4"/>
        <v>99.61636828644501</v>
      </c>
      <c r="E97" s="15">
        <v>2.349</v>
      </c>
      <c r="F97" s="16">
        <f t="shared" si="5"/>
        <v>100.51347881899872</v>
      </c>
      <c r="G97" s="15">
        <v>2.349</v>
      </c>
      <c r="H97" s="16">
        <f t="shared" si="6"/>
        <v>100</v>
      </c>
      <c r="I97" s="15">
        <v>2.349</v>
      </c>
      <c r="J97" s="16">
        <f t="shared" si="7"/>
        <v>100</v>
      </c>
    </row>
    <row r="98" spans="1:10" s="8" customFormat="1" ht="15">
      <c r="A98" s="20" t="s">
        <v>72</v>
      </c>
      <c r="B98" s="15"/>
      <c r="C98" s="15"/>
      <c r="D98" s="16"/>
      <c r="E98" s="15"/>
      <c r="F98" s="16"/>
      <c r="G98" s="15"/>
      <c r="H98" s="16"/>
      <c r="I98" s="15"/>
      <c r="J98" s="16"/>
    </row>
    <row r="99" spans="1:10" s="8" customFormat="1" ht="15">
      <c r="A99" s="21" t="s">
        <v>73</v>
      </c>
      <c r="B99" s="15">
        <v>4.691</v>
      </c>
      <c r="C99" s="15">
        <v>4.844</v>
      </c>
      <c r="D99" s="16">
        <f t="shared" si="4"/>
        <v>103.26156469835857</v>
      </c>
      <c r="E99" s="15">
        <v>4.979</v>
      </c>
      <c r="F99" s="16">
        <f t="shared" si="5"/>
        <v>102.7869529314616</v>
      </c>
      <c r="G99" s="15">
        <v>4.979</v>
      </c>
      <c r="H99" s="16">
        <f t="shared" si="6"/>
        <v>100</v>
      </c>
      <c r="I99" s="15">
        <v>4.979</v>
      </c>
      <c r="J99" s="16">
        <f t="shared" si="7"/>
        <v>100</v>
      </c>
    </row>
    <row r="100" spans="1:10" s="8" customFormat="1" ht="15">
      <c r="A100" s="21" t="s">
        <v>74</v>
      </c>
      <c r="B100" s="15">
        <v>0</v>
      </c>
      <c r="C100" s="15">
        <v>0</v>
      </c>
      <c r="D100" s="16">
        <v>0</v>
      </c>
      <c r="E100" s="15">
        <v>0</v>
      </c>
      <c r="F100" s="16">
        <v>0</v>
      </c>
      <c r="G100" s="15">
        <v>0</v>
      </c>
      <c r="H100" s="16">
        <v>0</v>
      </c>
      <c r="I100" s="15">
        <v>0</v>
      </c>
      <c r="J100" s="16">
        <v>0</v>
      </c>
    </row>
    <row r="101" spans="1:11" s="35" customFormat="1" ht="15">
      <c r="A101" s="14" t="s">
        <v>75</v>
      </c>
      <c r="B101" s="15"/>
      <c r="C101" s="15"/>
      <c r="D101" s="16"/>
      <c r="E101" s="15"/>
      <c r="F101" s="16"/>
      <c r="G101" s="15"/>
      <c r="H101" s="16"/>
      <c r="I101" s="15"/>
      <c r="J101" s="16"/>
      <c r="K101" s="8"/>
    </row>
    <row r="102" spans="1:11" s="35" customFormat="1" ht="16.5" customHeight="1">
      <c r="A102" s="21" t="s">
        <v>74</v>
      </c>
      <c r="B102" s="15">
        <v>0</v>
      </c>
      <c r="C102" s="15">
        <v>0</v>
      </c>
      <c r="D102" s="16">
        <v>0</v>
      </c>
      <c r="E102" s="15">
        <v>0</v>
      </c>
      <c r="F102" s="16">
        <v>0</v>
      </c>
      <c r="G102" s="15">
        <v>0</v>
      </c>
      <c r="H102" s="16">
        <v>0</v>
      </c>
      <c r="I102" s="15">
        <v>0</v>
      </c>
      <c r="J102" s="16">
        <v>0</v>
      </c>
      <c r="K102" s="8"/>
    </row>
    <row r="103" spans="1:10" s="8" customFormat="1" ht="45">
      <c r="A103" s="14" t="s">
        <v>76</v>
      </c>
      <c r="B103" s="15">
        <v>89</v>
      </c>
      <c r="C103" s="15">
        <v>87.7</v>
      </c>
      <c r="D103" s="16">
        <f t="shared" si="4"/>
        <v>98.53932584269664</v>
      </c>
      <c r="E103" s="15">
        <v>90</v>
      </c>
      <c r="F103" s="16">
        <f t="shared" si="5"/>
        <v>102.62257696693273</v>
      </c>
      <c r="G103" s="15">
        <v>92</v>
      </c>
      <c r="H103" s="16">
        <f t="shared" si="6"/>
        <v>102.22222222222221</v>
      </c>
      <c r="I103" s="15">
        <v>92</v>
      </c>
      <c r="J103" s="16">
        <f t="shared" si="7"/>
        <v>100</v>
      </c>
    </row>
    <row r="104" spans="1:10" s="8" customFormat="1" ht="14.25">
      <c r="A104" s="19" t="s">
        <v>77</v>
      </c>
      <c r="B104" s="15"/>
      <c r="C104" s="15"/>
      <c r="D104" s="16"/>
      <c r="E104" s="15"/>
      <c r="F104" s="16"/>
      <c r="G104" s="15"/>
      <c r="H104" s="16"/>
      <c r="I104" s="15"/>
      <c r="J104" s="16"/>
    </row>
    <row r="105" spans="1:11" s="27" customFormat="1" ht="30">
      <c r="A105" s="14" t="s">
        <v>78</v>
      </c>
      <c r="B105" s="15">
        <v>40.7</v>
      </c>
      <c r="C105" s="15">
        <v>40.9</v>
      </c>
      <c r="D105" s="16">
        <f t="shared" si="4"/>
        <v>100.49140049140048</v>
      </c>
      <c r="E105" s="15">
        <v>40.9</v>
      </c>
      <c r="F105" s="16">
        <f t="shared" si="5"/>
        <v>100</v>
      </c>
      <c r="G105" s="15">
        <v>40.9</v>
      </c>
      <c r="H105" s="16">
        <f t="shared" si="6"/>
        <v>100</v>
      </c>
      <c r="I105" s="15">
        <v>40.9</v>
      </c>
      <c r="J105" s="16">
        <f t="shared" si="7"/>
        <v>100</v>
      </c>
      <c r="K105" s="8"/>
    </row>
    <row r="106" spans="1:11" s="27" customFormat="1" ht="28.5" customHeight="1">
      <c r="A106" s="14" t="s">
        <v>79</v>
      </c>
      <c r="B106" s="15">
        <v>38.01</v>
      </c>
      <c r="C106" s="15">
        <v>38.04</v>
      </c>
      <c r="D106" s="16">
        <f t="shared" si="4"/>
        <v>100.07892659826364</v>
      </c>
      <c r="E106" s="15">
        <v>38.04</v>
      </c>
      <c r="F106" s="16">
        <f t="shared" si="5"/>
        <v>100</v>
      </c>
      <c r="G106" s="15">
        <v>38.04</v>
      </c>
      <c r="H106" s="16">
        <f t="shared" si="6"/>
        <v>100</v>
      </c>
      <c r="I106" s="15">
        <v>38.04</v>
      </c>
      <c r="J106" s="16">
        <f t="shared" si="7"/>
        <v>100</v>
      </c>
      <c r="K106" s="8"/>
    </row>
    <row r="107" spans="1:11" s="27" customFormat="1" ht="30">
      <c r="A107" s="14" t="s">
        <v>80</v>
      </c>
      <c r="B107" s="15">
        <v>17.8</v>
      </c>
      <c r="C107" s="15">
        <v>18</v>
      </c>
      <c r="D107" s="16">
        <f t="shared" si="4"/>
        <v>101.12359550561798</v>
      </c>
      <c r="E107" s="15">
        <v>18</v>
      </c>
      <c r="F107" s="16">
        <f t="shared" si="5"/>
        <v>100</v>
      </c>
      <c r="G107" s="15">
        <v>18</v>
      </c>
      <c r="H107" s="16">
        <f t="shared" si="6"/>
        <v>100</v>
      </c>
      <c r="I107" s="15">
        <v>18</v>
      </c>
      <c r="J107" s="16">
        <f t="shared" si="7"/>
        <v>100</v>
      </c>
      <c r="K107" s="8"/>
    </row>
    <row r="108" spans="1:10" s="8" customFormat="1" ht="28.5">
      <c r="A108" s="19" t="s">
        <v>81</v>
      </c>
      <c r="B108" s="15"/>
      <c r="C108" s="15"/>
      <c r="D108" s="16"/>
      <c r="E108" s="15"/>
      <c r="F108" s="16"/>
      <c r="G108" s="15"/>
      <c r="H108" s="16"/>
      <c r="I108" s="15"/>
      <c r="J108" s="16"/>
    </row>
    <row r="109" spans="1:10" s="8" customFormat="1" ht="16.5" customHeight="1">
      <c r="A109" s="21" t="s">
        <v>82</v>
      </c>
      <c r="B109" s="15">
        <v>9.7</v>
      </c>
      <c r="C109" s="15">
        <v>9.7</v>
      </c>
      <c r="D109" s="16">
        <f t="shared" si="4"/>
        <v>100</v>
      </c>
      <c r="E109" s="15">
        <v>9.7</v>
      </c>
      <c r="F109" s="16">
        <f t="shared" si="5"/>
        <v>100</v>
      </c>
      <c r="G109" s="15">
        <v>9.7</v>
      </c>
      <c r="H109" s="16">
        <f t="shared" si="6"/>
        <v>100</v>
      </c>
      <c r="I109" s="15">
        <v>9.7</v>
      </c>
      <c r="J109" s="16">
        <f t="shared" si="7"/>
        <v>100</v>
      </c>
    </row>
    <row r="110" spans="1:10" s="8" customFormat="1" ht="28.5" customHeight="1">
      <c r="A110" s="21" t="s">
        <v>83</v>
      </c>
      <c r="B110" s="15">
        <v>16.6</v>
      </c>
      <c r="C110" s="15">
        <v>16.6</v>
      </c>
      <c r="D110" s="16">
        <f t="shared" si="4"/>
        <v>100</v>
      </c>
      <c r="E110" s="15">
        <v>16.6</v>
      </c>
      <c r="F110" s="16">
        <f t="shared" si="5"/>
        <v>100</v>
      </c>
      <c r="G110" s="15">
        <v>16.6</v>
      </c>
      <c r="H110" s="16">
        <f t="shared" si="6"/>
        <v>100</v>
      </c>
      <c r="I110" s="15">
        <v>16.6</v>
      </c>
      <c r="J110" s="16">
        <f t="shared" si="7"/>
        <v>100</v>
      </c>
    </row>
    <row r="111" spans="1:10" s="8" customFormat="1" ht="15">
      <c r="A111" s="21" t="s">
        <v>84</v>
      </c>
      <c r="B111" s="15">
        <v>2.4</v>
      </c>
      <c r="C111" s="15">
        <v>2.1</v>
      </c>
      <c r="D111" s="16">
        <f t="shared" si="4"/>
        <v>87.50000000000001</v>
      </c>
      <c r="E111" s="15">
        <v>2.1</v>
      </c>
      <c r="F111" s="16">
        <f t="shared" si="5"/>
        <v>100</v>
      </c>
      <c r="G111" s="15">
        <v>2.1</v>
      </c>
      <c r="H111" s="16">
        <f t="shared" si="6"/>
        <v>100</v>
      </c>
      <c r="I111" s="15">
        <v>2.1</v>
      </c>
      <c r="J111" s="16">
        <f t="shared" si="7"/>
        <v>100</v>
      </c>
    </row>
    <row r="112" spans="1:10" s="8" customFormat="1" ht="26.25" customHeight="1">
      <c r="A112" s="21" t="s">
        <v>85</v>
      </c>
      <c r="B112" s="15">
        <v>7</v>
      </c>
      <c r="C112" s="15">
        <v>6.2</v>
      </c>
      <c r="D112" s="16">
        <f t="shared" si="4"/>
        <v>88.57142857142858</v>
      </c>
      <c r="E112" s="15">
        <v>6.2</v>
      </c>
      <c r="F112" s="16">
        <f t="shared" si="5"/>
        <v>100</v>
      </c>
      <c r="G112" s="15">
        <v>6.2</v>
      </c>
      <c r="H112" s="16">
        <f t="shared" si="6"/>
        <v>100</v>
      </c>
      <c r="I112" s="15">
        <v>6.2</v>
      </c>
      <c r="J112" s="16">
        <f t="shared" si="7"/>
        <v>100</v>
      </c>
    </row>
    <row r="113" spans="1:11" s="36" customFormat="1" ht="15">
      <c r="A113" s="21" t="s">
        <v>86</v>
      </c>
      <c r="B113" s="15">
        <v>1102</v>
      </c>
      <c r="C113" s="15">
        <v>1150</v>
      </c>
      <c r="D113" s="16">
        <f t="shared" si="4"/>
        <v>104.3557168784029</v>
      </c>
      <c r="E113" s="15">
        <v>1150</v>
      </c>
      <c r="F113" s="16">
        <f t="shared" si="5"/>
        <v>100</v>
      </c>
      <c r="G113" s="15">
        <v>1150</v>
      </c>
      <c r="H113" s="16">
        <f t="shared" si="6"/>
        <v>100</v>
      </c>
      <c r="I113" s="15">
        <v>1150</v>
      </c>
      <c r="J113" s="16">
        <f t="shared" si="7"/>
        <v>100</v>
      </c>
      <c r="K113" s="8"/>
    </row>
    <row r="114" spans="1:11" s="36" customFormat="1" ht="30" customHeight="1">
      <c r="A114" s="21" t="s">
        <v>87</v>
      </c>
      <c r="B114" s="15">
        <v>537</v>
      </c>
      <c r="C114" s="15">
        <v>543.6</v>
      </c>
      <c r="D114" s="16">
        <f t="shared" si="4"/>
        <v>101.2290502793296</v>
      </c>
      <c r="E114" s="15">
        <v>543.6</v>
      </c>
      <c r="F114" s="16">
        <f t="shared" si="5"/>
        <v>100</v>
      </c>
      <c r="G114" s="15">
        <v>543.6</v>
      </c>
      <c r="H114" s="16">
        <f t="shared" si="6"/>
        <v>100</v>
      </c>
      <c r="I114" s="15">
        <v>543.6</v>
      </c>
      <c r="J114" s="16">
        <f t="shared" si="7"/>
        <v>100</v>
      </c>
      <c r="K114" s="8"/>
    </row>
    <row r="115" spans="1:11" s="36" customFormat="1" ht="28.5" customHeight="1">
      <c r="A115" s="14" t="s">
        <v>88</v>
      </c>
      <c r="B115" s="15">
        <v>2.133</v>
      </c>
      <c r="C115" s="15">
        <v>2.301</v>
      </c>
      <c r="D115" s="16">
        <f t="shared" si="4"/>
        <v>107.8762306610408</v>
      </c>
      <c r="E115" s="15">
        <v>2.301</v>
      </c>
      <c r="F115" s="16">
        <f t="shared" si="5"/>
        <v>100</v>
      </c>
      <c r="G115" s="15">
        <v>2.301</v>
      </c>
      <c r="H115" s="16">
        <f t="shared" si="6"/>
        <v>100</v>
      </c>
      <c r="I115" s="15">
        <v>2.301</v>
      </c>
      <c r="J115" s="16">
        <f t="shared" si="7"/>
        <v>100</v>
      </c>
      <c r="K115" s="8"/>
    </row>
    <row r="116" spans="1:11" s="36" customFormat="1" ht="15">
      <c r="A116" s="20" t="s">
        <v>89</v>
      </c>
      <c r="B116" s="15">
        <v>467</v>
      </c>
      <c r="C116" s="15">
        <v>467</v>
      </c>
      <c r="D116" s="16">
        <f t="shared" si="4"/>
        <v>100</v>
      </c>
      <c r="E116" s="15">
        <v>467</v>
      </c>
      <c r="F116" s="16">
        <f t="shared" si="5"/>
        <v>100</v>
      </c>
      <c r="G116" s="15">
        <v>467</v>
      </c>
      <c r="H116" s="16">
        <f t="shared" si="6"/>
        <v>100</v>
      </c>
      <c r="I116" s="15">
        <v>467</v>
      </c>
      <c r="J116" s="16">
        <f t="shared" si="7"/>
        <v>100</v>
      </c>
      <c r="K116" s="8"/>
    </row>
    <row r="117" spans="1:11" s="36" customFormat="1" ht="15">
      <c r="A117" s="14" t="s">
        <v>90</v>
      </c>
      <c r="B117" s="15">
        <v>45</v>
      </c>
      <c r="C117" s="15">
        <v>45</v>
      </c>
      <c r="D117" s="16">
        <f t="shared" si="4"/>
        <v>100</v>
      </c>
      <c r="E117" s="15">
        <v>45</v>
      </c>
      <c r="F117" s="16">
        <f t="shared" si="5"/>
        <v>100</v>
      </c>
      <c r="G117" s="15">
        <v>45</v>
      </c>
      <c r="H117" s="16">
        <f t="shared" si="6"/>
        <v>100</v>
      </c>
      <c r="I117" s="15">
        <v>45</v>
      </c>
      <c r="J117" s="16">
        <f t="shared" si="7"/>
        <v>100</v>
      </c>
      <c r="K117" s="8"/>
    </row>
    <row r="118" spans="1:11" s="37" customFormat="1" ht="28.5">
      <c r="A118" s="25" t="s">
        <v>91</v>
      </c>
      <c r="B118" s="23">
        <v>905</v>
      </c>
      <c r="C118" s="23">
        <v>900</v>
      </c>
      <c r="D118" s="24">
        <f t="shared" si="4"/>
        <v>99.4475138121547</v>
      </c>
      <c r="E118" s="23">
        <v>900</v>
      </c>
      <c r="F118" s="24">
        <f t="shared" si="5"/>
        <v>100</v>
      </c>
      <c r="G118" s="23">
        <v>900</v>
      </c>
      <c r="H118" s="24">
        <f t="shared" si="6"/>
        <v>100</v>
      </c>
      <c r="I118" s="23">
        <v>900</v>
      </c>
      <c r="J118" s="24">
        <f t="shared" si="7"/>
        <v>100</v>
      </c>
      <c r="K118" s="2"/>
    </row>
    <row r="119" spans="1:11" s="37" customFormat="1" ht="28.5" customHeight="1">
      <c r="A119" s="56" t="s">
        <v>92</v>
      </c>
      <c r="B119" s="23">
        <v>9</v>
      </c>
      <c r="C119" s="23">
        <v>9</v>
      </c>
      <c r="D119" s="24">
        <f t="shared" si="4"/>
        <v>100</v>
      </c>
      <c r="E119" s="23">
        <v>9</v>
      </c>
      <c r="F119" s="24">
        <f t="shared" si="5"/>
        <v>100</v>
      </c>
      <c r="G119" s="23">
        <v>9</v>
      </c>
      <c r="H119" s="24">
        <f t="shared" si="6"/>
        <v>100</v>
      </c>
      <c r="I119" s="23">
        <v>9</v>
      </c>
      <c r="J119" s="24">
        <f t="shared" si="7"/>
        <v>100</v>
      </c>
      <c r="K119" s="2"/>
    </row>
    <row r="120" spans="1:11" s="37" customFormat="1" ht="28.5" customHeight="1">
      <c r="A120" s="56" t="s">
        <v>93</v>
      </c>
      <c r="B120" s="23">
        <v>64</v>
      </c>
      <c r="C120" s="23">
        <v>65</v>
      </c>
      <c r="D120" s="24">
        <f t="shared" si="4"/>
        <v>101.5625</v>
      </c>
      <c r="E120" s="23">
        <v>65</v>
      </c>
      <c r="F120" s="24">
        <f t="shared" si="5"/>
        <v>100</v>
      </c>
      <c r="G120" s="23">
        <v>65</v>
      </c>
      <c r="H120" s="24">
        <f t="shared" si="6"/>
        <v>100</v>
      </c>
      <c r="I120" s="23">
        <v>65</v>
      </c>
      <c r="J120" s="24">
        <f t="shared" si="7"/>
        <v>100</v>
      </c>
      <c r="K120" s="2"/>
    </row>
    <row r="121" spans="1:11" s="37" customFormat="1" ht="27.75" customHeight="1">
      <c r="A121" s="56" t="s">
        <v>94</v>
      </c>
      <c r="B121" s="23">
        <f>B118-B119-B120</f>
        <v>832</v>
      </c>
      <c r="C121" s="23">
        <f>C118-C119-C120</f>
        <v>826</v>
      </c>
      <c r="D121" s="24">
        <f t="shared" si="4"/>
        <v>99.27884615384616</v>
      </c>
      <c r="E121" s="23">
        <f>E118-E119-E120</f>
        <v>826</v>
      </c>
      <c r="F121" s="24">
        <f t="shared" si="5"/>
        <v>100</v>
      </c>
      <c r="G121" s="23">
        <f>G118-G119-G120</f>
        <v>826</v>
      </c>
      <c r="H121" s="24">
        <f t="shared" si="6"/>
        <v>100</v>
      </c>
      <c r="I121" s="23">
        <f>I118-I119-I120</f>
        <v>826</v>
      </c>
      <c r="J121" s="24">
        <f t="shared" si="7"/>
        <v>100</v>
      </c>
      <c r="K121" s="2"/>
    </row>
    <row r="122" spans="1:11" s="37" customFormat="1" ht="15">
      <c r="A122" s="57" t="s">
        <v>95</v>
      </c>
      <c r="B122" s="23">
        <v>4032</v>
      </c>
      <c r="C122" s="23">
        <v>4058</v>
      </c>
      <c r="D122" s="24">
        <f t="shared" si="4"/>
        <v>100.64484126984128</v>
      </c>
      <c r="E122" s="23">
        <v>4058</v>
      </c>
      <c r="F122" s="24">
        <f t="shared" si="5"/>
        <v>100</v>
      </c>
      <c r="G122" s="23">
        <v>4058</v>
      </c>
      <c r="H122" s="24">
        <f t="shared" si="6"/>
        <v>100</v>
      </c>
      <c r="I122" s="23">
        <v>4058</v>
      </c>
      <c r="J122" s="24">
        <f t="shared" si="7"/>
        <v>100</v>
      </c>
      <c r="K122" s="2"/>
    </row>
    <row r="123" spans="1:10" s="1" customFormat="1" ht="14.25">
      <c r="A123" s="25" t="s">
        <v>96</v>
      </c>
      <c r="B123" s="23"/>
      <c r="C123" s="23"/>
      <c r="D123" s="24"/>
      <c r="E123" s="23"/>
      <c r="F123" s="24"/>
      <c r="G123" s="23"/>
      <c r="H123" s="24"/>
      <c r="I123" s="23"/>
      <c r="J123" s="24"/>
    </row>
    <row r="124" spans="1:11" s="37" customFormat="1" ht="30">
      <c r="A124" s="57" t="s">
        <v>97</v>
      </c>
      <c r="B124" s="23">
        <v>84.1</v>
      </c>
      <c r="C124" s="23">
        <v>84.5</v>
      </c>
      <c r="D124" s="24">
        <f t="shared" si="4"/>
        <v>100.47562425683711</v>
      </c>
      <c r="E124" s="23">
        <v>84.5</v>
      </c>
      <c r="F124" s="24">
        <f t="shared" si="5"/>
        <v>100</v>
      </c>
      <c r="G124" s="23">
        <v>84.5</v>
      </c>
      <c r="H124" s="24">
        <f t="shared" si="6"/>
        <v>100</v>
      </c>
      <c r="I124" s="23">
        <v>84.5</v>
      </c>
      <c r="J124" s="24">
        <f t="shared" si="7"/>
        <v>100</v>
      </c>
      <c r="K124" s="2"/>
    </row>
    <row r="125" spans="1:11" s="37" customFormat="1" ht="60">
      <c r="A125" s="57" t="s">
        <v>98</v>
      </c>
      <c r="B125" s="23">
        <v>10</v>
      </c>
      <c r="C125" s="23">
        <v>10</v>
      </c>
      <c r="D125" s="24">
        <f t="shared" si="4"/>
        <v>100</v>
      </c>
      <c r="E125" s="23">
        <v>10</v>
      </c>
      <c r="F125" s="24">
        <f t="shared" si="5"/>
        <v>100</v>
      </c>
      <c r="G125" s="23">
        <v>10</v>
      </c>
      <c r="H125" s="24">
        <f t="shared" si="6"/>
        <v>100</v>
      </c>
      <c r="I125" s="23">
        <v>10</v>
      </c>
      <c r="J125" s="24">
        <f t="shared" si="7"/>
        <v>100</v>
      </c>
      <c r="K125" s="2"/>
    </row>
    <row r="126" spans="1:11" s="37" customFormat="1" ht="60">
      <c r="A126" s="57" t="s">
        <v>99</v>
      </c>
      <c r="B126" s="23">
        <v>0</v>
      </c>
      <c r="C126" s="23">
        <v>0</v>
      </c>
      <c r="D126" s="24">
        <v>0</v>
      </c>
      <c r="E126" s="23">
        <v>0</v>
      </c>
      <c r="F126" s="24">
        <v>0</v>
      </c>
      <c r="G126" s="23">
        <v>0</v>
      </c>
      <c r="H126" s="24">
        <v>0</v>
      </c>
      <c r="I126" s="23">
        <v>0</v>
      </c>
      <c r="J126" s="24">
        <v>0</v>
      </c>
      <c r="K126" s="2"/>
    </row>
    <row r="127" spans="1:10" s="10" customFormat="1" ht="14.25">
      <c r="A127" s="22" t="s">
        <v>100</v>
      </c>
      <c r="B127" s="17"/>
      <c r="C127" s="17"/>
      <c r="D127" s="18"/>
      <c r="E127" s="17"/>
      <c r="F127" s="18"/>
      <c r="G127" s="17"/>
      <c r="H127" s="18"/>
      <c r="I127" s="17"/>
      <c r="J127" s="18"/>
    </row>
    <row r="128" spans="1:11" s="38" customFormat="1" ht="15">
      <c r="A128" s="46" t="s">
        <v>101</v>
      </c>
      <c r="B128" s="17">
        <v>183.3</v>
      </c>
      <c r="C128" s="17">
        <v>183.3</v>
      </c>
      <c r="D128" s="18">
        <f t="shared" si="4"/>
        <v>100</v>
      </c>
      <c r="E128" s="17">
        <v>183.3</v>
      </c>
      <c r="F128" s="18">
        <f t="shared" si="5"/>
        <v>100</v>
      </c>
      <c r="G128" s="17">
        <v>183.3</v>
      </c>
      <c r="H128" s="18">
        <f t="shared" si="6"/>
        <v>100</v>
      </c>
      <c r="I128" s="17">
        <v>183.3</v>
      </c>
      <c r="J128" s="18">
        <f t="shared" si="7"/>
        <v>100</v>
      </c>
      <c r="K128" s="10"/>
    </row>
    <row r="129" spans="1:11" s="38" customFormat="1" ht="15">
      <c r="A129" s="46" t="s">
        <v>102</v>
      </c>
      <c r="B129" s="17">
        <v>291</v>
      </c>
      <c r="C129" s="17">
        <v>291</v>
      </c>
      <c r="D129" s="18">
        <f t="shared" si="4"/>
        <v>100</v>
      </c>
      <c r="E129" s="17">
        <v>291</v>
      </c>
      <c r="F129" s="18">
        <f t="shared" si="5"/>
        <v>100</v>
      </c>
      <c r="G129" s="17">
        <v>291</v>
      </c>
      <c r="H129" s="18">
        <f t="shared" si="6"/>
        <v>100</v>
      </c>
      <c r="I129" s="17">
        <v>291</v>
      </c>
      <c r="J129" s="18">
        <f t="shared" si="7"/>
        <v>100</v>
      </c>
      <c r="K129" s="10"/>
    </row>
    <row r="130" spans="1:11" s="38" customFormat="1" ht="15">
      <c r="A130" s="46" t="s">
        <v>103</v>
      </c>
      <c r="B130" s="17">
        <v>63.5</v>
      </c>
      <c r="C130" s="17">
        <v>63.5</v>
      </c>
      <c r="D130" s="18">
        <f t="shared" si="4"/>
        <v>100</v>
      </c>
      <c r="E130" s="17">
        <v>63.5</v>
      </c>
      <c r="F130" s="18">
        <f t="shared" si="5"/>
        <v>100</v>
      </c>
      <c r="G130" s="17">
        <v>63.5</v>
      </c>
      <c r="H130" s="18">
        <f t="shared" si="6"/>
        <v>100</v>
      </c>
      <c r="I130" s="17">
        <v>63.5</v>
      </c>
      <c r="J130" s="18">
        <f t="shared" si="7"/>
        <v>100</v>
      </c>
      <c r="K130" s="10"/>
    </row>
    <row r="131" spans="1:11" s="38" customFormat="1" ht="15.75" customHeight="1">
      <c r="A131" s="46" t="s">
        <v>104</v>
      </c>
      <c r="B131" s="17">
        <v>225</v>
      </c>
      <c r="C131" s="17">
        <v>219</v>
      </c>
      <c r="D131" s="18">
        <f t="shared" si="4"/>
        <v>97.33333333333334</v>
      </c>
      <c r="E131" s="17">
        <v>219</v>
      </c>
      <c r="F131" s="18">
        <f t="shared" si="5"/>
        <v>100</v>
      </c>
      <c r="G131" s="17">
        <v>219</v>
      </c>
      <c r="H131" s="18">
        <f t="shared" si="6"/>
        <v>100</v>
      </c>
      <c r="I131" s="17">
        <v>219</v>
      </c>
      <c r="J131" s="18">
        <f t="shared" si="7"/>
        <v>100</v>
      </c>
      <c r="K131" s="10"/>
    </row>
    <row r="132" spans="1:11" s="38" customFormat="1" ht="15">
      <c r="A132" s="51" t="s">
        <v>105</v>
      </c>
      <c r="B132" s="17">
        <v>99</v>
      </c>
      <c r="C132" s="17">
        <v>99</v>
      </c>
      <c r="D132" s="18">
        <f t="shared" si="4"/>
        <v>100</v>
      </c>
      <c r="E132" s="17">
        <v>99</v>
      </c>
      <c r="F132" s="18">
        <f t="shared" si="5"/>
        <v>100</v>
      </c>
      <c r="G132" s="17">
        <v>99</v>
      </c>
      <c r="H132" s="18">
        <f t="shared" si="6"/>
        <v>100</v>
      </c>
      <c r="I132" s="17">
        <v>99</v>
      </c>
      <c r="J132" s="18">
        <f t="shared" si="7"/>
        <v>100</v>
      </c>
      <c r="K132" s="10"/>
    </row>
    <row r="133" spans="1:11" s="38" customFormat="1" ht="30">
      <c r="A133" s="52" t="s">
        <v>106</v>
      </c>
      <c r="B133" s="17">
        <v>97.5</v>
      </c>
      <c r="C133" s="17">
        <v>97.8</v>
      </c>
      <c r="D133" s="18">
        <f t="shared" si="4"/>
        <v>100.30769230769229</v>
      </c>
      <c r="E133" s="17">
        <v>97.8</v>
      </c>
      <c r="F133" s="18">
        <f t="shared" si="5"/>
        <v>100</v>
      </c>
      <c r="G133" s="17">
        <v>97.8</v>
      </c>
      <c r="H133" s="18">
        <f t="shared" si="6"/>
        <v>100</v>
      </c>
      <c r="I133" s="17">
        <v>97.8</v>
      </c>
      <c r="J133" s="18">
        <f t="shared" si="7"/>
        <v>100</v>
      </c>
      <c r="K133" s="10"/>
    </row>
    <row r="134" spans="1:11" s="38" customFormat="1" ht="30">
      <c r="A134" s="52" t="s">
        <v>107</v>
      </c>
      <c r="B134" s="17">
        <v>156</v>
      </c>
      <c r="C134" s="17">
        <v>158</v>
      </c>
      <c r="D134" s="18">
        <f t="shared" si="4"/>
        <v>101.28205128205127</v>
      </c>
      <c r="E134" s="17">
        <v>158</v>
      </c>
      <c r="F134" s="18">
        <f t="shared" si="5"/>
        <v>100</v>
      </c>
      <c r="G134" s="17">
        <v>158</v>
      </c>
      <c r="H134" s="18">
        <f t="shared" si="6"/>
        <v>100</v>
      </c>
      <c r="I134" s="17">
        <v>158</v>
      </c>
      <c r="J134" s="18">
        <f t="shared" si="7"/>
        <v>100</v>
      </c>
      <c r="K134" s="10"/>
    </row>
    <row r="135" spans="1:11" s="38" customFormat="1" ht="30">
      <c r="A135" s="52" t="s">
        <v>108</v>
      </c>
      <c r="B135" s="17">
        <v>108</v>
      </c>
      <c r="C135" s="17">
        <v>108</v>
      </c>
      <c r="D135" s="18">
        <f t="shared" si="4"/>
        <v>100</v>
      </c>
      <c r="E135" s="17">
        <v>108</v>
      </c>
      <c r="F135" s="18">
        <f t="shared" si="5"/>
        <v>100</v>
      </c>
      <c r="G135" s="17">
        <v>108</v>
      </c>
      <c r="H135" s="18">
        <f t="shared" si="6"/>
        <v>100</v>
      </c>
      <c r="I135" s="17">
        <v>108</v>
      </c>
      <c r="J135" s="18">
        <f t="shared" si="7"/>
        <v>100</v>
      </c>
      <c r="K135" s="10"/>
    </row>
    <row r="136" spans="1:10" s="8" customFormat="1" ht="14.25">
      <c r="A136" s="19" t="s">
        <v>109</v>
      </c>
      <c r="B136" s="15"/>
      <c r="C136" s="15"/>
      <c r="D136" s="16"/>
      <c r="E136" s="15"/>
      <c r="F136" s="16"/>
      <c r="G136" s="15"/>
      <c r="H136" s="16"/>
      <c r="I136" s="15"/>
      <c r="J136" s="16"/>
    </row>
    <row r="137" spans="1:11" s="36" customFormat="1" ht="30">
      <c r="A137" s="20" t="s">
        <v>110</v>
      </c>
      <c r="B137" s="15">
        <f>SUM(B138:B139)</f>
        <v>89</v>
      </c>
      <c r="C137" s="15">
        <v>84.9</v>
      </c>
      <c r="D137" s="16">
        <f t="shared" si="4"/>
        <v>95.3932584269663</v>
      </c>
      <c r="E137" s="15">
        <v>84.9</v>
      </c>
      <c r="F137" s="16">
        <f t="shared" si="5"/>
        <v>100</v>
      </c>
      <c r="G137" s="15">
        <v>84.9</v>
      </c>
      <c r="H137" s="16">
        <f t="shared" si="6"/>
        <v>100</v>
      </c>
      <c r="I137" s="15">
        <v>84.9</v>
      </c>
      <c r="J137" s="16">
        <f t="shared" si="7"/>
        <v>100</v>
      </c>
      <c r="K137" s="8"/>
    </row>
    <row r="138" spans="1:11" s="36" customFormat="1" ht="15">
      <c r="A138" s="20" t="s">
        <v>111</v>
      </c>
      <c r="B138" s="15">
        <v>74</v>
      </c>
      <c r="C138" s="15">
        <v>74</v>
      </c>
      <c r="D138" s="16">
        <f t="shared" si="4"/>
        <v>100</v>
      </c>
      <c r="E138" s="15">
        <v>74</v>
      </c>
      <c r="F138" s="16">
        <f t="shared" si="5"/>
        <v>100</v>
      </c>
      <c r="G138" s="15">
        <v>74</v>
      </c>
      <c r="H138" s="16">
        <f t="shared" si="6"/>
        <v>100</v>
      </c>
      <c r="I138" s="15">
        <v>74</v>
      </c>
      <c r="J138" s="16">
        <f t="shared" si="7"/>
        <v>100</v>
      </c>
      <c r="K138" s="8"/>
    </row>
    <row r="139" spans="1:11" s="36" customFormat="1" ht="15">
      <c r="A139" s="20" t="s">
        <v>112</v>
      </c>
      <c r="B139" s="15">
        <v>15</v>
      </c>
      <c r="C139" s="15">
        <v>15.9</v>
      </c>
      <c r="D139" s="16">
        <f t="shared" si="4"/>
        <v>106</v>
      </c>
      <c r="E139" s="15">
        <v>15.9</v>
      </c>
      <c r="F139" s="16">
        <f t="shared" si="5"/>
        <v>100</v>
      </c>
      <c r="G139" s="15">
        <v>15.9</v>
      </c>
      <c r="H139" s="16">
        <f t="shared" si="6"/>
        <v>100</v>
      </c>
      <c r="I139" s="15">
        <v>15.9</v>
      </c>
      <c r="J139" s="16">
        <f t="shared" si="7"/>
        <v>100</v>
      </c>
      <c r="K139" s="8"/>
    </row>
    <row r="140" spans="1:11" s="36" customFormat="1" ht="15">
      <c r="A140" s="20" t="s">
        <v>113</v>
      </c>
      <c r="B140" s="15">
        <v>4</v>
      </c>
      <c r="C140" s="15">
        <v>4.3</v>
      </c>
      <c r="D140" s="16">
        <f t="shared" si="4"/>
        <v>107.5</v>
      </c>
      <c r="E140" s="15">
        <v>4.3</v>
      </c>
      <c r="F140" s="16">
        <f t="shared" si="5"/>
        <v>100</v>
      </c>
      <c r="G140" s="15">
        <v>4.3</v>
      </c>
      <c r="H140" s="16">
        <f t="shared" si="6"/>
        <v>100</v>
      </c>
      <c r="I140" s="15">
        <v>4.3</v>
      </c>
      <c r="J140" s="16">
        <f t="shared" si="7"/>
        <v>100</v>
      </c>
      <c r="K140" s="8"/>
    </row>
    <row r="141" spans="1:11" s="36" customFormat="1" ht="15">
      <c r="A141" s="20" t="s">
        <v>114</v>
      </c>
      <c r="B141" s="15">
        <v>2500</v>
      </c>
      <c r="C141" s="15">
        <v>2620</v>
      </c>
      <c r="D141" s="16">
        <f>C141/B141*100</f>
        <v>104.80000000000001</v>
      </c>
      <c r="E141" s="15">
        <v>2620</v>
      </c>
      <c r="F141" s="16">
        <f>E141/C141*100</f>
        <v>100</v>
      </c>
      <c r="G141" s="15">
        <v>2620</v>
      </c>
      <c r="H141" s="16">
        <f>G141/E141*100</f>
        <v>100</v>
      </c>
      <c r="I141" s="15">
        <v>2620</v>
      </c>
      <c r="J141" s="16">
        <f>I141/G141*100</f>
        <v>100</v>
      </c>
      <c r="K141" s="8"/>
    </row>
    <row r="142" spans="1:11" s="36" customFormat="1" ht="30">
      <c r="A142" s="20" t="s">
        <v>115</v>
      </c>
      <c r="B142" s="15">
        <v>200</v>
      </c>
      <c r="C142" s="15">
        <v>200</v>
      </c>
      <c r="D142" s="16">
        <f>C142/B142*100</f>
        <v>100</v>
      </c>
      <c r="E142" s="15">
        <v>200</v>
      </c>
      <c r="F142" s="16">
        <f>E142/C142*100</f>
        <v>100</v>
      </c>
      <c r="G142" s="15">
        <v>200</v>
      </c>
      <c r="H142" s="16">
        <f>G142/E142*100</f>
        <v>100</v>
      </c>
      <c r="I142" s="15">
        <v>200</v>
      </c>
      <c r="J142" s="16">
        <f>I142/G142*100</f>
        <v>100</v>
      </c>
      <c r="K142" s="8"/>
    </row>
    <row r="143" spans="1:10" s="10" customFormat="1" ht="14.25">
      <c r="A143" s="22" t="s">
        <v>116</v>
      </c>
      <c r="B143" s="17"/>
      <c r="C143" s="17"/>
      <c r="D143" s="18"/>
      <c r="E143" s="17"/>
      <c r="F143" s="18"/>
      <c r="G143" s="17"/>
      <c r="H143" s="18"/>
      <c r="I143" s="17"/>
      <c r="J143" s="18"/>
    </row>
    <row r="144" spans="1:11" s="38" customFormat="1" ht="30">
      <c r="A144" s="46" t="s">
        <v>117</v>
      </c>
      <c r="B144" s="17">
        <v>9.8</v>
      </c>
      <c r="C144" s="17">
        <v>9.7</v>
      </c>
      <c r="D144" s="18">
        <f>C144/B144*100</f>
        <v>98.97959183673468</v>
      </c>
      <c r="E144" s="17">
        <v>9.7</v>
      </c>
      <c r="F144" s="18">
        <f>E144/C144*100</f>
        <v>100</v>
      </c>
      <c r="G144" s="17">
        <v>9.7</v>
      </c>
      <c r="H144" s="18">
        <f>G144/E144*100</f>
        <v>100</v>
      </c>
      <c r="I144" s="17">
        <v>9.7</v>
      </c>
      <c r="J144" s="18">
        <f>I144/G144*100</f>
        <v>100</v>
      </c>
      <c r="K144" s="10"/>
    </row>
    <row r="146" spans="1:6" ht="15.75">
      <c r="A146" s="11"/>
      <c r="B146" s="12"/>
      <c r="C146" s="12"/>
      <c r="D146" s="13"/>
      <c r="E146" s="12"/>
      <c r="F146" s="13"/>
    </row>
    <row r="147" spans="1:6" ht="15.75">
      <c r="A147" s="11"/>
      <c r="B147" s="12"/>
      <c r="C147" s="12"/>
      <c r="D147" s="40"/>
      <c r="E147" s="40"/>
      <c r="F147" s="40"/>
    </row>
  </sheetData>
  <sheetProtection selectLockedCells="1" selectUnlockedCells="1"/>
  <mergeCells count="16">
    <mergeCell ref="D147:F147"/>
    <mergeCell ref="C4:F4"/>
    <mergeCell ref="G4:J4"/>
    <mergeCell ref="C5:F5"/>
    <mergeCell ref="A9:J9"/>
    <mergeCell ref="A11:A12"/>
    <mergeCell ref="D11:D12"/>
    <mergeCell ref="F11:F12"/>
    <mergeCell ref="H11:H12"/>
    <mergeCell ref="J11:J12"/>
    <mergeCell ref="C1:F1"/>
    <mergeCell ref="G1:J1"/>
    <mergeCell ref="C2:F2"/>
    <mergeCell ref="G2:J2"/>
    <mergeCell ref="C3:F3"/>
    <mergeCell ref="G3:J3"/>
  </mergeCells>
  <printOptions horizontalCentered="1"/>
  <pageMargins left="0.27569444444444446" right="0" top="0.19652777777777777" bottom="0.15763888888888888" header="0.5118055555555555" footer="0.5118055555555555"/>
  <pageSetup horizontalDpi="300" verticalDpi="300" orientation="landscape" paperSize="9" r:id="rId1"/>
  <rowBreaks count="5" manualBreakCount="5">
    <brk id="28" max="255" man="1"/>
    <brk id="56" max="255" man="1"/>
    <brk id="107" max="255" man="1"/>
    <brk id="126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2015-11-16T12:33:49Z</cp:lastPrinted>
  <dcterms:created xsi:type="dcterms:W3CDTF">2015-11-23T13:19:51Z</dcterms:created>
  <dcterms:modified xsi:type="dcterms:W3CDTF">2016-10-31T05:29:37Z</dcterms:modified>
  <cp:category/>
  <cp:version/>
  <cp:contentType/>
  <cp:contentStatus/>
</cp:coreProperties>
</file>